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45" windowWidth="15255" windowHeight="1279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L12" i="1" l="1"/>
  <c r="P12" i="1"/>
  <c r="L60" i="1" l="1"/>
  <c r="N60" i="1" s="1"/>
  <c r="H60" i="1"/>
  <c r="H59" i="1"/>
  <c r="L59" i="1" s="1"/>
  <c r="N59" i="1" s="1"/>
  <c r="H58" i="1"/>
  <c r="L58" i="1" s="1"/>
  <c r="N58" i="1" s="1"/>
  <c r="L57" i="1"/>
  <c r="N57" i="1" s="1"/>
  <c r="H57" i="1"/>
  <c r="L56" i="1"/>
  <c r="N56" i="1" s="1"/>
  <c r="H56" i="1"/>
  <c r="H55" i="1"/>
  <c r="L55" i="1" s="1"/>
  <c r="N55" i="1" s="1"/>
  <c r="H54" i="1"/>
  <c r="L54" i="1" s="1"/>
  <c r="N54" i="1" s="1"/>
  <c r="L53" i="1"/>
  <c r="N53" i="1" s="1"/>
  <c r="H53" i="1"/>
  <c r="L52" i="1"/>
  <c r="N52" i="1" s="1"/>
  <c r="H52" i="1"/>
  <c r="H51" i="1"/>
  <c r="L51" i="1" s="1"/>
  <c r="N51" i="1" s="1"/>
  <c r="H50" i="1"/>
  <c r="L50" i="1" s="1"/>
  <c r="N50" i="1" s="1"/>
  <c r="L49" i="1"/>
  <c r="N49" i="1" s="1"/>
  <c r="H49" i="1"/>
  <c r="L48" i="1"/>
  <c r="N48" i="1" s="1"/>
  <c r="H48" i="1"/>
  <c r="H47" i="1"/>
  <c r="L47" i="1" s="1"/>
  <c r="N47" i="1" s="1"/>
  <c r="H46" i="1"/>
  <c r="L46" i="1" s="1"/>
  <c r="N46" i="1" s="1"/>
  <c r="L45" i="1"/>
  <c r="N45" i="1" s="1"/>
  <c r="H45" i="1"/>
  <c r="L44" i="1"/>
  <c r="N44" i="1" s="1"/>
  <c r="H44" i="1"/>
  <c r="H43" i="1"/>
  <c r="L43" i="1" s="1"/>
  <c r="N43" i="1" s="1"/>
  <c r="H42" i="1"/>
  <c r="L42" i="1" s="1"/>
  <c r="N42" i="1" s="1"/>
  <c r="L41" i="1"/>
  <c r="N41" i="1" s="1"/>
  <c r="H41" i="1"/>
  <c r="L40" i="1"/>
  <c r="N40" i="1" s="1"/>
  <c r="H40" i="1"/>
  <c r="H39" i="1"/>
  <c r="L39" i="1" s="1"/>
  <c r="N39" i="1" s="1"/>
  <c r="H38" i="1"/>
  <c r="L38" i="1" s="1"/>
  <c r="N38" i="1" s="1"/>
  <c r="L37" i="1"/>
  <c r="N37" i="1" s="1"/>
  <c r="H37" i="1"/>
  <c r="L36" i="1"/>
  <c r="N36" i="1" s="1"/>
  <c r="H36" i="1"/>
  <c r="H35" i="1"/>
  <c r="L35" i="1" s="1"/>
  <c r="N35" i="1" s="1"/>
  <c r="H34" i="1"/>
  <c r="L34" i="1" s="1"/>
  <c r="N34" i="1" s="1"/>
  <c r="L33" i="1"/>
  <c r="N33" i="1" s="1"/>
  <c r="H33" i="1"/>
  <c r="L32" i="1"/>
  <c r="N32" i="1" s="1"/>
  <c r="H32" i="1"/>
  <c r="H31" i="1"/>
  <c r="L31" i="1" s="1"/>
  <c r="N31" i="1" s="1"/>
  <c r="H30" i="1"/>
  <c r="L30" i="1" s="1"/>
  <c r="N30" i="1" s="1"/>
  <c r="L29" i="1"/>
  <c r="N29" i="1" s="1"/>
  <c r="H29" i="1"/>
  <c r="L28" i="1"/>
  <c r="N28" i="1" s="1"/>
  <c r="H28" i="1"/>
  <c r="H27" i="1"/>
  <c r="H12" i="1" l="1"/>
  <c r="H23" i="1"/>
  <c r="H22" i="1"/>
  <c r="H21" i="1"/>
  <c r="H20" i="1"/>
  <c r="H19" i="1"/>
  <c r="H18" i="1"/>
  <c r="H24" i="1"/>
  <c r="H16" i="1"/>
  <c r="H61" i="1"/>
  <c r="H26" i="1"/>
  <c r="H25" i="1"/>
  <c r="H17" i="1"/>
  <c r="H15" i="1"/>
  <c r="H14" i="1"/>
  <c r="H13" i="1"/>
  <c r="B65" i="1"/>
  <c r="L27" i="1" s="1"/>
  <c r="N27" i="1" s="1"/>
  <c r="B64" i="1" l="1"/>
  <c r="L14" i="1" l="1"/>
  <c r="N14" i="1" s="1"/>
  <c r="P58" i="1"/>
  <c r="P54" i="1"/>
  <c r="P50" i="1"/>
  <c r="P46" i="1"/>
  <c r="P42" i="1"/>
  <c r="P38" i="1"/>
  <c r="P34" i="1"/>
  <c r="P30" i="1"/>
  <c r="P60" i="1"/>
  <c r="I57" i="1"/>
  <c r="K57" i="1" s="1"/>
  <c r="I53" i="1"/>
  <c r="K53" i="1" s="1"/>
  <c r="I49" i="1"/>
  <c r="K49" i="1" s="1"/>
  <c r="I45" i="1"/>
  <c r="K45" i="1" s="1"/>
  <c r="I41" i="1"/>
  <c r="K41" i="1" s="1"/>
  <c r="I37" i="1"/>
  <c r="K37" i="1" s="1"/>
  <c r="I33" i="1"/>
  <c r="K33" i="1" s="1"/>
  <c r="I29" i="1"/>
  <c r="K29" i="1" s="1"/>
  <c r="P57" i="1"/>
  <c r="P53" i="1"/>
  <c r="P49" i="1"/>
  <c r="P45" i="1"/>
  <c r="P41" i="1"/>
  <c r="P37" i="1"/>
  <c r="P33" i="1"/>
  <c r="P29" i="1"/>
  <c r="I60" i="1"/>
  <c r="K60" i="1" s="1"/>
  <c r="Q60" i="1" s="1"/>
  <c r="I56" i="1"/>
  <c r="K56" i="1" s="1"/>
  <c r="I52" i="1"/>
  <c r="K52" i="1" s="1"/>
  <c r="I48" i="1"/>
  <c r="K48" i="1" s="1"/>
  <c r="I44" i="1"/>
  <c r="K44" i="1" s="1"/>
  <c r="I40" i="1"/>
  <c r="K40" i="1" s="1"/>
  <c r="I36" i="1"/>
  <c r="K36" i="1" s="1"/>
  <c r="I31" i="1"/>
  <c r="K31" i="1" s="1"/>
  <c r="I27" i="1"/>
  <c r="K27" i="1" s="1"/>
  <c r="N12" i="1"/>
  <c r="P56" i="1"/>
  <c r="P52" i="1"/>
  <c r="P48" i="1"/>
  <c r="P44" i="1"/>
  <c r="P40" i="1"/>
  <c r="P36" i="1"/>
  <c r="P32" i="1"/>
  <c r="P28" i="1"/>
  <c r="I59" i="1"/>
  <c r="K59" i="1" s="1"/>
  <c r="I55" i="1"/>
  <c r="K55" i="1" s="1"/>
  <c r="I51" i="1"/>
  <c r="K51" i="1" s="1"/>
  <c r="I47" i="1"/>
  <c r="K47" i="1" s="1"/>
  <c r="I43" i="1"/>
  <c r="K43" i="1" s="1"/>
  <c r="I39" i="1"/>
  <c r="K39" i="1" s="1"/>
  <c r="I35" i="1"/>
  <c r="K35" i="1" s="1"/>
  <c r="I32" i="1"/>
  <c r="K32" i="1" s="1"/>
  <c r="I26" i="1"/>
  <c r="K26" i="1" s="1"/>
  <c r="P59" i="1"/>
  <c r="P51" i="1"/>
  <c r="P47" i="1"/>
  <c r="P43" i="1"/>
  <c r="P39" i="1"/>
  <c r="P35" i="1"/>
  <c r="P31" i="1"/>
  <c r="P27" i="1"/>
  <c r="I58" i="1"/>
  <c r="K58" i="1" s="1"/>
  <c r="Q58" i="1" s="1"/>
  <c r="I54" i="1"/>
  <c r="K54" i="1" s="1"/>
  <c r="I50" i="1"/>
  <c r="K50" i="1" s="1"/>
  <c r="Q50" i="1" s="1"/>
  <c r="I42" i="1"/>
  <c r="K42" i="1" s="1"/>
  <c r="Q42" i="1" s="1"/>
  <c r="I38" i="1"/>
  <c r="K38" i="1" s="1"/>
  <c r="I34" i="1"/>
  <c r="K34" i="1" s="1"/>
  <c r="I28" i="1"/>
  <c r="K28" i="1" s="1"/>
  <c r="Q28" i="1" s="1"/>
  <c r="P55" i="1"/>
  <c r="I46" i="1"/>
  <c r="K46" i="1" s="1"/>
  <c r="Q46" i="1" s="1"/>
  <c r="I30" i="1"/>
  <c r="K30" i="1" s="1"/>
  <c r="Q30" i="1" s="1"/>
  <c r="P24" i="1"/>
  <c r="P20" i="1"/>
  <c r="P16" i="1"/>
  <c r="P15" i="1"/>
  <c r="P26" i="1"/>
  <c r="P18" i="1"/>
  <c r="P21" i="1"/>
  <c r="P13" i="1"/>
  <c r="P61" i="1"/>
  <c r="P23" i="1"/>
  <c r="P19" i="1"/>
  <c r="P22" i="1"/>
  <c r="P14" i="1"/>
  <c r="P25" i="1"/>
  <c r="P17" i="1"/>
  <c r="I14" i="1"/>
  <c r="K14" i="1" s="1"/>
  <c r="I15" i="1"/>
  <c r="K15" i="1" s="1"/>
  <c r="L13" i="1"/>
  <c r="N13" i="1" s="1"/>
  <c r="I12" i="1"/>
  <c r="K12" i="1" s="1"/>
  <c r="L61" i="1"/>
  <c r="N61" i="1" s="1"/>
  <c r="L25" i="1"/>
  <c r="N25" i="1" s="1"/>
  <c r="L23" i="1"/>
  <c r="N23" i="1" s="1"/>
  <c r="L21" i="1"/>
  <c r="N21" i="1" s="1"/>
  <c r="L19" i="1"/>
  <c r="N19" i="1" s="1"/>
  <c r="L16" i="1"/>
  <c r="N16" i="1" s="1"/>
  <c r="I61" i="1"/>
  <c r="K61" i="1" s="1"/>
  <c r="I25" i="1"/>
  <c r="K25" i="1" s="1"/>
  <c r="I23" i="1"/>
  <c r="K23" i="1" s="1"/>
  <c r="I21" i="1"/>
  <c r="K21" i="1" s="1"/>
  <c r="I19" i="1"/>
  <c r="K19" i="1" s="1"/>
  <c r="I16" i="1"/>
  <c r="K16" i="1" s="1"/>
  <c r="L26" i="1"/>
  <c r="N26" i="1" s="1"/>
  <c r="L24" i="1"/>
  <c r="N24" i="1" s="1"/>
  <c r="L22" i="1"/>
  <c r="N22" i="1" s="1"/>
  <c r="L20" i="1"/>
  <c r="N20" i="1" s="1"/>
  <c r="L18" i="1"/>
  <c r="N18" i="1" s="1"/>
  <c r="L17" i="1"/>
  <c r="N17" i="1" s="1"/>
  <c r="L15" i="1"/>
  <c r="N15" i="1" s="1"/>
  <c r="I24" i="1"/>
  <c r="K24" i="1" s="1"/>
  <c r="I22" i="1"/>
  <c r="K22" i="1" s="1"/>
  <c r="I20" i="1"/>
  <c r="K20" i="1" s="1"/>
  <c r="I18" i="1"/>
  <c r="K18" i="1" s="1"/>
  <c r="I17" i="1"/>
  <c r="K17" i="1" s="1"/>
  <c r="I13" i="1"/>
  <c r="K13" i="1" s="1"/>
  <c r="Q54" i="1" l="1"/>
  <c r="Q32" i="1"/>
  <c r="Q40" i="1"/>
  <c r="Q56" i="1"/>
  <c r="Q27" i="1"/>
  <c r="Q47" i="1"/>
  <c r="Q37" i="1"/>
  <c r="Q12" i="1"/>
  <c r="Q34" i="1"/>
  <c r="Q35" i="1"/>
  <c r="Q44" i="1"/>
  <c r="Q41" i="1"/>
  <c r="Q38" i="1"/>
  <c r="Q39" i="1"/>
  <c r="Q55" i="1"/>
  <c r="Q31" i="1"/>
  <c r="Q48" i="1"/>
  <c r="Q29" i="1"/>
  <c r="Q45" i="1"/>
  <c r="Q53" i="1"/>
  <c r="Q51" i="1"/>
  <c r="Q57" i="1"/>
  <c r="Q43" i="1"/>
  <c r="Q59" i="1"/>
  <c r="Q36" i="1"/>
  <c r="Q52" i="1"/>
  <c r="Q33" i="1"/>
  <c r="Q49" i="1"/>
  <c r="Q24" i="1"/>
  <c r="Q14" i="1"/>
  <c r="Q13" i="1"/>
  <c r="Q18" i="1"/>
  <c r="Q22" i="1"/>
  <c r="Q20" i="1"/>
  <c r="Q17" i="1"/>
  <c r="Q21" i="1"/>
  <c r="Q25" i="1"/>
  <c r="Q61" i="1"/>
  <c r="Q15" i="1"/>
  <c r="Q26" i="1"/>
  <c r="Q16" i="1"/>
  <c r="Q19" i="1"/>
  <c r="Q23" i="1"/>
  <c r="Q62" i="1" l="1"/>
</calcChain>
</file>

<file path=xl/sharedStrings.xml><?xml version="1.0" encoding="utf-8"?>
<sst xmlns="http://schemas.openxmlformats.org/spreadsheetml/2006/main" count="57" uniqueCount="48">
  <si>
    <t>ORGNR:</t>
  </si>
  <si>
    <t>EFTERNAMN</t>
  </si>
  <si>
    <t>FÖRNAMN</t>
  </si>
  <si>
    <t>PNR</t>
  </si>
  <si>
    <t>MEDARBETARE:</t>
  </si>
  <si>
    <t>Enligt centralt kollektivavtal gäller: huvudmannen/arbetsgivaren har rätt till minst 50% kostnadstäckning för betalning av premier till Prometheus under period motsvarande den som</t>
  </si>
  <si>
    <t>PREMIE  %</t>
  </si>
  <si>
    <t>Summa:</t>
  </si>
  <si>
    <t>Namn</t>
  </si>
  <si>
    <t>PREMIE enligt basplanen i FORA:</t>
  </si>
  <si>
    <t>per månad</t>
  </si>
  <si>
    <t xml:space="preserve">TOT PREMIE </t>
  </si>
  <si>
    <t>per ÅR</t>
  </si>
  <si>
    <t>Kontrollera summeringen så att det inte blir några avrundningsfel!</t>
  </si>
  <si>
    <t>Månads-lön</t>
  </si>
  <si>
    <t>Föräldra-ledig avdrag</t>
  </si>
  <si>
    <t>FRÅNVARO - premeibefrielseförsäkring</t>
  </si>
  <si>
    <t>EXTRA PREMIE KR</t>
  </si>
  <si>
    <t>premiebefrielseförsäkringen i Avtalspension SAF-LO går in och betalar medarbetarens premier. Premiebefrielseförsäkringen går in under tid då AGS (Gruppsjukförsäkringen i FORA från dag 15)</t>
  </si>
  <si>
    <t>EXTRA PREMIE % *</t>
  </si>
  <si>
    <t>* OM NI HAR EN HÖGRE AVSÄTTNING ÄN 5% PÅ LÖNEDELAR UPP TILL 7,5 IBB ÖKAR NI %-SATSEN HÄR!</t>
  </si>
  <si>
    <t>VERKSAMHETENS NAMN:</t>
  </si>
  <si>
    <t>OBS!</t>
  </si>
  <si>
    <t>OBS! om du kopierar rader för att få plats med fler namn - kolla att formlerna i kolumn I, L, P stämmer!</t>
  </si>
  <si>
    <t xml:space="preserve">TOTAL LÖN/MÅN      </t>
  </si>
  <si>
    <r>
      <t xml:space="preserve">gäller, samt under max 13 månader vid </t>
    </r>
    <r>
      <rPr>
        <sz val="10"/>
        <color rgb="FFFF0000"/>
        <rFont val="Calibri"/>
        <family val="2"/>
        <scheme val="minor"/>
      </rPr>
      <t>föräldraledighet i samband med barns födelse*.</t>
    </r>
    <r>
      <rPr>
        <sz val="10"/>
        <color theme="1"/>
        <rFont val="Calibri"/>
        <family val="2"/>
        <scheme val="minor"/>
      </rPr>
      <t xml:space="preserve"> Premien följer basplanen i FORA och omfattar således INTE någon extra-premie!</t>
    </r>
  </si>
  <si>
    <t>* Försäkringen gäller för de dagar som Försäkringskassan betalar föräldrapenning i samband med barns födelse - men högst i 390 hela dagar per födsel. Två dagar med halv föräldrapenning räknas som en hel dag.</t>
  </si>
  <si>
    <t>OBS! Enligt MeF-avtalet kan vissa äldre medarbetare ha rätt till ytterligare 2 % eller 3 %, dvs här ska i stället läggas in 2,5 % eller 3,5 %</t>
  </si>
  <si>
    <t>Enligt detta avtal ska även extrapremierna betalas in under semesterlönegrundande frånvaro (sjukdom &amp; föräldraledighet)!</t>
  </si>
  <si>
    <t>Det betyder att under semesterlöngrundande frånvaro ska hela löneunderlaget som normalt hade betalats ut, ligga till grund för beräkningen av extrapremierna också!</t>
  </si>
  <si>
    <t>Du fyller då INTE i något under frånvaron = inget avdrag från bruttolönen under den perioden.</t>
  </si>
  <si>
    <t>000000-0000</t>
  </si>
  <si>
    <t>010101-0101</t>
  </si>
  <si>
    <t>020202-0000</t>
  </si>
  <si>
    <t>LÖN ÖVER &gt;7,5 ibb</t>
  </si>
  <si>
    <t>UTBETALD      LÖN/MÅN</t>
  </si>
  <si>
    <t xml:space="preserve">LÖN UNDER      &lt; 7,5 ibb      </t>
  </si>
  <si>
    <t>PREMIE  KR lön   &gt;7,5ibb</t>
  </si>
  <si>
    <t>PREMIE  KR lön   &lt; 7,5 ibb</t>
  </si>
  <si>
    <t>EgenNot</t>
  </si>
  <si>
    <t>PREMEIBERÄKNING FÖR PROMETHEUS-VÄLJARE PER MÅNAD 2017</t>
  </si>
  <si>
    <t>Fyll i beräkningen med era verkliga siffror. Beräkningen ska endast innehålla uppgifter per MÅNAD och denna gäller för 2017!</t>
  </si>
  <si>
    <t>Inkomstbasbelopp 2017:</t>
  </si>
  <si>
    <t>Sjuk FRÅN DAG 15 avdrag</t>
  </si>
  <si>
    <t>Motsvarande löneavdrag enligt nedan</t>
  </si>
  <si>
    <t>Det gula fältet är din interna info som INTE används för beräkningen!</t>
  </si>
  <si>
    <t>Fyll i den aktuella ackumulerade utbetalade månadslönen i det ORANGA FÄLTET!  + lön under sjukfrånvaro/föräldraledighet i premiebefrielseperiod  =&gt;  detta ger korrekt totalt löneunderlag för premieberäkningen</t>
  </si>
  <si>
    <t>(Ta bort  exempelen från listan)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</si>
</sst>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kr&quot;;[Red]\-#,##0\ &quot;kr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0061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i/>
      <sz val="11"/>
      <color rgb="FF7F7F7F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3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8">
    <xf numFmtId="0" fontId="0" fillId="0" borderId="0"/>
    <xf numFmtId="0" fontId="1" fillId="2" borderId="3" applyNumberFormat="0" applyFont="0" applyAlignment="0" applyProtection="0"/>
    <xf numFmtId="0" fontId="2" fillId="3" borderId="4" applyNumberFormat="0" applyAlignment="0" applyProtection="0"/>
    <xf numFmtId="0" fontId="3" fillId="4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5" borderId="4" applyNumberFormat="0" applyAlignment="0" applyProtection="0"/>
    <xf numFmtId="0" fontId="7" fillId="3" borderId="5" applyNumberFormat="0" applyAlignment="0" applyProtection="0"/>
    <xf numFmtId="0" fontId="20" fillId="6" borderId="0" applyNumberFormat="0" applyBorder="0" applyAlignment="0" applyProtection="0"/>
  </cellStyleXfs>
  <cellXfs count="45">
    <xf numFmtId="0" fontId="0" fillId="0" borderId="0" xfId="0"/>
    <xf numFmtId="0" fontId="8" fillId="0" borderId="0" xfId="0" applyFont="1"/>
    <xf numFmtId="0" fontId="9" fillId="0" borderId="0" xfId="0" applyFont="1"/>
    <xf numFmtId="10" fontId="0" fillId="0" borderId="0" xfId="0" applyNumberFormat="1"/>
    <xf numFmtId="0" fontId="0" fillId="0" borderId="1" xfId="0" applyBorder="1"/>
    <xf numFmtId="0" fontId="10" fillId="0" borderId="2" xfId="0" applyFont="1" applyBorder="1"/>
    <xf numFmtId="0" fontId="0" fillId="0" borderId="1" xfId="0" applyBorder="1" applyAlignment="1">
      <alignment horizontal="center" wrapText="1"/>
    </xf>
    <xf numFmtId="0" fontId="6" fillId="0" borderId="0" xfId="0" applyFont="1"/>
    <xf numFmtId="0" fontId="0" fillId="0" borderId="0" xfId="0" applyBorder="1"/>
    <xf numFmtId="3" fontId="2" fillId="3" borderId="4" xfId="2" applyNumberFormat="1"/>
    <xf numFmtId="3" fontId="7" fillId="3" borderId="5" xfId="6" applyNumberFormat="1"/>
    <xf numFmtId="0" fontId="3" fillId="4" borderId="0" xfId="3"/>
    <xf numFmtId="3" fontId="1" fillId="2" borderId="3" xfId="1" applyNumberFormat="1" applyFont="1"/>
    <xf numFmtId="3" fontId="5" fillId="5" borderId="4" xfId="5" applyNumberFormat="1"/>
    <xf numFmtId="0" fontId="11" fillId="0" borderId="0" xfId="0" applyFont="1"/>
    <xf numFmtId="0" fontId="7" fillId="3" borderId="5" xfId="6" applyAlignment="1">
      <alignment horizontal="center" wrapText="1"/>
    </xf>
    <xf numFmtId="0" fontId="12" fillId="5" borderId="4" xfId="5" applyFont="1" applyAlignment="1">
      <alignment horizontal="center" wrapText="1"/>
    </xf>
    <xf numFmtId="0" fontId="1" fillId="2" borderId="3" xfId="1" applyFont="1" applyAlignment="1">
      <alignment horizontal="center" wrapText="1"/>
    </xf>
    <xf numFmtId="0" fontId="13" fillId="4" borderId="1" xfId="3" applyFont="1" applyBorder="1" applyAlignment="1">
      <alignment horizontal="center" wrapText="1"/>
    </xf>
    <xf numFmtId="3" fontId="12" fillId="5" borderId="4" xfId="5" applyNumberFormat="1" applyFont="1"/>
    <xf numFmtId="3" fontId="6" fillId="2" borderId="3" xfId="1" applyNumberFormat="1" applyFont="1"/>
    <xf numFmtId="0" fontId="13" fillId="4" borderId="0" xfId="3" applyFont="1"/>
    <xf numFmtId="0" fontId="14" fillId="0" borderId="0" xfId="4" applyFont="1"/>
    <xf numFmtId="3" fontId="14" fillId="0" borderId="0" xfId="4" applyNumberFormat="1" applyFont="1"/>
    <xf numFmtId="6" fontId="14" fillId="0" borderId="0" xfId="4" applyNumberFormat="1" applyFont="1"/>
    <xf numFmtId="0" fontId="16" fillId="0" borderId="0" xfId="0" applyFont="1"/>
    <xf numFmtId="0" fontId="17" fillId="0" borderId="0" xfId="0" applyFont="1"/>
    <xf numFmtId="0" fontId="6" fillId="0" borderId="0" xfId="0" applyFont="1" applyProtection="1">
      <protection locked="0"/>
    </xf>
    <xf numFmtId="0" fontId="0" fillId="0" borderId="0" xfId="0" applyProtection="1">
      <protection locked="0"/>
    </xf>
    <xf numFmtId="3" fontId="1" fillId="2" borderId="3" xfId="1" applyNumberFormat="1" applyFont="1" applyProtection="1">
      <protection locked="0"/>
    </xf>
    <xf numFmtId="3" fontId="5" fillId="5" borderId="4" xfId="5" applyNumberFormat="1" applyProtection="1">
      <protection locked="0"/>
    </xf>
    <xf numFmtId="10" fontId="3" fillId="4" borderId="0" xfId="3" applyNumberFormat="1" applyProtection="1">
      <protection locked="0"/>
    </xf>
    <xf numFmtId="0" fontId="18" fillId="0" borderId="0" xfId="0" applyFont="1"/>
    <xf numFmtId="0" fontId="19" fillId="0" borderId="0" xfId="0" applyFont="1"/>
    <xf numFmtId="0" fontId="20" fillId="6" borderId="6" xfId="7" applyBorder="1" applyAlignment="1">
      <alignment horizontal="center" wrapText="1"/>
    </xf>
    <xf numFmtId="0" fontId="20" fillId="6" borderId="7" xfId="7" applyBorder="1" applyAlignment="1">
      <alignment horizontal="center" wrapText="1"/>
    </xf>
    <xf numFmtId="0" fontId="20" fillId="6" borderId="4" xfId="7" applyBorder="1" applyAlignment="1">
      <alignment horizontal="center" wrapText="1"/>
    </xf>
    <xf numFmtId="3" fontId="20" fillId="6" borderId="4" xfId="7" applyNumberFormat="1" applyBorder="1" applyProtection="1">
      <protection locked="0"/>
    </xf>
    <xf numFmtId="0" fontId="6" fillId="7" borderId="0" xfId="0" applyFont="1" applyFill="1"/>
    <xf numFmtId="0" fontId="0" fillId="7" borderId="0" xfId="0" applyFill="1"/>
    <xf numFmtId="0" fontId="0" fillId="2" borderId="3" xfId="1" applyFont="1"/>
    <xf numFmtId="0" fontId="19" fillId="6" borderId="6" xfId="7" applyFont="1" applyBorder="1" applyAlignment="1">
      <alignment horizontal="center" wrapText="1"/>
    </xf>
    <xf numFmtId="0" fontId="19" fillId="6" borderId="7" xfId="7" applyFont="1" applyBorder="1" applyAlignment="1">
      <alignment horizontal="center" wrapText="1"/>
    </xf>
    <xf numFmtId="0" fontId="18" fillId="7" borderId="0" xfId="0" applyFont="1" applyFill="1" applyAlignment="1">
      <alignment horizontal="center"/>
    </xf>
    <xf numFmtId="0" fontId="18" fillId="7" borderId="0" xfId="0" applyFont="1" applyFill="1"/>
  </cellXfs>
  <cellStyles count="8">
    <cellStyle name="Anteckning" xfId="1" builtinId="10"/>
    <cellStyle name="Beräkning" xfId="2" builtinId="22"/>
    <cellStyle name="Bra" xfId="3" builtinId="26"/>
    <cellStyle name="Färg6" xfId="7" builtinId="49"/>
    <cellStyle name="Förklarande text" xfId="4" builtinId="53"/>
    <cellStyle name="Indata" xfId="5" builtinId="20"/>
    <cellStyle name="Normal" xfId="0" builtinId="0"/>
    <cellStyle name="Utdata" xfId="6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9"/>
  <sheetViews>
    <sheetView tabSelected="1" workbookViewId="0">
      <selection activeCell="B87" sqref="B87"/>
    </sheetView>
  </sheetViews>
  <sheetFormatPr defaultRowHeight="15" x14ac:dyDescent="0.25"/>
  <cols>
    <col min="1" max="1" width="22.7109375" customWidth="1"/>
    <col min="2" max="2" width="16" customWidth="1"/>
    <col min="3" max="3" width="11.5703125" customWidth="1"/>
    <col min="4" max="4" width="8.28515625" customWidth="1"/>
    <col min="5" max="5" width="10.85546875" customWidth="1"/>
    <col min="6" max="6" width="11.5703125" customWidth="1"/>
    <col min="7" max="7" width="12.7109375" customWidth="1"/>
    <col min="8" max="8" width="10" customWidth="1"/>
    <col min="9" max="9" width="9.7109375" customWidth="1"/>
    <col min="10" max="10" width="7.42578125" customWidth="1"/>
    <col min="11" max="11" width="7.5703125" customWidth="1"/>
    <col min="12" max="12" width="10.140625" customWidth="1"/>
    <col min="13" max="13" width="7.5703125" customWidth="1"/>
    <col min="14" max="14" width="7.7109375" customWidth="1"/>
    <col min="15" max="15" width="8.42578125" customWidth="1"/>
    <col min="16" max="16" width="8.5703125" customWidth="1"/>
    <col min="17" max="17" width="7.7109375" customWidth="1"/>
    <col min="18" max="19" width="9.5703125" customWidth="1"/>
    <col min="20" max="20" width="9.7109375" customWidth="1"/>
  </cols>
  <sheetData>
    <row r="1" spans="1:17" ht="19.5" customHeight="1" x14ac:dyDescent="0.3">
      <c r="A1" s="26" t="s">
        <v>40</v>
      </c>
    </row>
    <row r="2" spans="1:17" ht="13.5" customHeight="1" x14ac:dyDescent="0.25">
      <c r="A2" s="1" t="s">
        <v>41</v>
      </c>
    </row>
    <row r="3" spans="1:17" ht="6" customHeight="1" x14ac:dyDescent="0.25">
      <c r="A3" s="1"/>
    </row>
    <row r="4" spans="1:17" s="2" customFormat="1" ht="10.5" customHeight="1" x14ac:dyDescent="0.2">
      <c r="A4" s="2" t="s">
        <v>5</v>
      </c>
    </row>
    <row r="5" spans="1:17" s="2" customFormat="1" ht="9.75" customHeight="1" x14ac:dyDescent="0.2">
      <c r="A5" s="2" t="s">
        <v>18</v>
      </c>
    </row>
    <row r="6" spans="1:17" s="2" customFormat="1" ht="10.5" customHeight="1" x14ac:dyDescent="0.2">
      <c r="A6" s="2" t="s">
        <v>25</v>
      </c>
    </row>
    <row r="7" spans="1:17" ht="7.5" customHeight="1" x14ac:dyDescent="0.25"/>
    <row r="8" spans="1:17" x14ac:dyDescent="0.25">
      <c r="A8" t="s">
        <v>21</v>
      </c>
      <c r="B8" s="27"/>
      <c r="E8" t="s">
        <v>0</v>
      </c>
      <c r="F8" s="27"/>
    </row>
    <row r="9" spans="1:17" ht="28.5" customHeight="1" x14ac:dyDescent="0.25">
      <c r="F9" s="34" t="s">
        <v>16</v>
      </c>
      <c r="G9" s="35"/>
      <c r="L9" s="8"/>
    </row>
    <row r="10" spans="1:17" ht="30.75" customHeight="1" x14ac:dyDescent="0.25">
      <c r="A10" t="s">
        <v>4</v>
      </c>
      <c r="D10" s="40" t="s">
        <v>39</v>
      </c>
      <c r="F10" s="41" t="s">
        <v>44</v>
      </c>
      <c r="G10" s="42"/>
      <c r="H10" t="s">
        <v>9</v>
      </c>
      <c r="L10" s="8"/>
      <c r="O10" s="43" t="s">
        <v>22</v>
      </c>
    </row>
    <row r="11" spans="1:17" ht="45" customHeight="1" x14ac:dyDescent="0.25">
      <c r="A11" s="4" t="s">
        <v>1</v>
      </c>
      <c r="B11" s="4" t="s">
        <v>2</v>
      </c>
      <c r="C11" s="4" t="s">
        <v>3</v>
      </c>
      <c r="D11" s="17" t="s">
        <v>14</v>
      </c>
      <c r="E11" s="16" t="s">
        <v>35</v>
      </c>
      <c r="F11" s="36" t="s">
        <v>15</v>
      </c>
      <c r="G11" s="36" t="s">
        <v>43</v>
      </c>
      <c r="H11" s="6" t="s">
        <v>24</v>
      </c>
      <c r="I11" s="6" t="s">
        <v>36</v>
      </c>
      <c r="J11" s="6" t="s">
        <v>6</v>
      </c>
      <c r="K11" s="6" t="s">
        <v>38</v>
      </c>
      <c r="L11" s="6" t="s">
        <v>34</v>
      </c>
      <c r="M11" s="6" t="s">
        <v>6</v>
      </c>
      <c r="N11" s="6" t="s">
        <v>37</v>
      </c>
      <c r="O11" s="18" t="s">
        <v>19</v>
      </c>
      <c r="P11" s="6" t="s">
        <v>17</v>
      </c>
      <c r="Q11" s="15" t="s">
        <v>11</v>
      </c>
    </row>
    <row r="12" spans="1:17" x14ac:dyDescent="0.25">
      <c r="A12" s="28" t="s">
        <v>8</v>
      </c>
      <c r="B12" s="28" t="s">
        <v>8</v>
      </c>
      <c r="C12" s="28" t="s">
        <v>31</v>
      </c>
      <c r="D12" s="29">
        <v>30000</v>
      </c>
      <c r="E12" s="30">
        <v>30000</v>
      </c>
      <c r="F12" s="37"/>
      <c r="G12" s="37"/>
      <c r="H12" s="9">
        <f>E12+F12+G12</f>
        <v>30000</v>
      </c>
      <c r="I12" s="9">
        <f>IF(H12&gt;B64,(H12-(H12-B64)),H12)</f>
        <v>30000</v>
      </c>
      <c r="J12" s="3">
        <v>4.4999999999999998E-2</v>
      </c>
      <c r="K12" s="9">
        <f>ROUND(I12*J12,0)</f>
        <v>1350</v>
      </c>
      <c r="L12" s="9">
        <f>IF(H12&gt;B64,(H12-B64),0)</f>
        <v>0</v>
      </c>
      <c r="M12" s="3">
        <v>0.3</v>
      </c>
      <c r="N12" s="9">
        <f>ROUND(L12*M12,0)</f>
        <v>0</v>
      </c>
      <c r="O12" s="31">
        <v>5.0000000000000001E-3</v>
      </c>
      <c r="P12" s="9">
        <f>ROUND((IF(E12&gt;B64,(E12-(E12-B64)),E12))*O12,0)</f>
        <v>150</v>
      </c>
      <c r="Q12" s="10">
        <f>K12+N12+P12</f>
        <v>1500</v>
      </c>
    </row>
    <row r="13" spans="1:17" x14ac:dyDescent="0.25">
      <c r="A13" s="28" t="s">
        <v>8</v>
      </c>
      <c r="B13" s="28" t="s">
        <v>8</v>
      </c>
      <c r="C13" s="28" t="s">
        <v>32</v>
      </c>
      <c r="D13" s="29">
        <v>25000</v>
      </c>
      <c r="E13" s="30">
        <v>0</v>
      </c>
      <c r="F13" s="37">
        <v>25000</v>
      </c>
      <c r="G13" s="37"/>
      <c r="H13" s="9">
        <f t="shared" ref="H13:H61" si="0">E13+F13+G13</f>
        <v>25000</v>
      </c>
      <c r="I13" s="9">
        <f>IF(H13&gt;B64,(H13-(H13-B64)),H13)</f>
        <v>25000</v>
      </c>
      <c r="J13" s="3">
        <v>4.4999999999999998E-2</v>
      </c>
      <c r="K13" s="9">
        <f t="shared" ref="K13:K61" si="1">ROUND(I13*J13,0)</f>
        <v>1125</v>
      </c>
      <c r="L13" s="9">
        <f>IF(H13&gt;B64,(H13-B64),0)</f>
        <v>0</v>
      </c>
      <c r="M13" s="3">
        <v>0.3</v>
      </c>
      <c r="N13" s="9">
        <f t="shared" ref="N13:N61" si="2">ROUND(L13*M13,0)</f>
        <v>0</v>
      </c>
      <c r="O13" s="31">
        <v>5.0000000000000001E-3</v>
      </c>
      <c r="P13" s="9">
        <f>ROUND((IF(E13&gt;B64,(E13-(E13-B64)),E13))*O13,0)</f>
        <v>0</v>
      </c>
      <c r="Q13" s="10">
        <f t="shared" ref="Q13:Q61" si="3">K13+N13+P13</f>
        <v>1125</v>
      </c>
    </row>
    <row r="14" spans="1:17" x14ac:dyDescent="0.25">
      <c r="A14" s="28" t="s">
        <v>8</v>
      </c>
      <c r="B14" s="28" t="s">
        <v>8</v>
      </c>
      <c r="C14" s="28" t="s">
        <v>33</v>
      </c>
      <c r="D14" s="29">
        <v>40000</v>
      </c>
      <c r="E14" s="30">
        <v>26000</v>
      </c>
      <c r="F14" s="37"/>
      <c r="G14" s="37">
        <v>10000</v>
      </c>
      <c r="H14" s="9">
        <f t="shared" si="0"/>
        <v>36000</v>
      </c>
      <c r="I14" s="9">
        <f>IF(H14&gt;B64,(H14-(H14-B64)),H14)</f>
        <v>36000</v>
      </c>
      <c r="J14" s="3">
        <v>4.4999999999999998E-2</v>
      </c>
      <c r="K14" s="9">
        <f t="shared" si="1"/>
        <v>1620</v>
      </c>
      <c r="L14" s="9">
        <f>IF(H14&gt;B64,(H14-B64),0)</f>
        <v>0</v>
      </c>
      <c r="M14" s="3">
        <v>0.3</v>
      </c>
      <c r="N14" s="9">
        <f t="shared" si="2"/>
        <v>0</v>
      </c>
      <c r="O14" s="31">
        <v>5.0000000000000001E-3</v>
      </c>
      <c r="P14" s="9">
        <f>ROUND((IF(E14&gt;B64,(E14-(E14-B64)),E14))*O14,0)</f>
        <v>130</v>
      </c>
      <c r="Q14" s="10">
        <f t="shared" si="3"/>
        <v>1750</v>
      </c>
    </row>
    <row r="15" spans="1:17" x14ac:dyDescent="0.25">
      <c r="A15" s="28" t="s">
        <v>8</v>
      </c>
      <c r="B15" s="28" t="s">
        <v>8</v>
      </c>
      <c r="C15" s="28" t="s">
        <v>33</v>
      </c>
      <c r="D15" s="29">
        <v>40000</v>
      </c>
      <c r="E15" s="30">
        <v>40000</v>
      </c>
      <c r="F15" s="37"/>
      <c r="G15" s="37"/>
      <c r="H15" s="9">
        <f t="shared" si="0"/>
        <v>40000</v>
      </c>
      <c r="I15" s="9">
        <f>IF(H15&gt;B64,(H15-(H15-B64)),H15)</f>
        <v>38437.5</v>
      </c>
      <c r="J15" s="3">
        <v>4.4999999999999998E-2</v>
      </c>
      <c r="K15" s="9">
        <f t="shared" si="1"/>
        <v>1730</v>
      </c>
      <c r="L15" s="9">
        <f>IF(H15&gt;B64,(H15-B64),0)</f>
        <v>1562.5</v>
      </c>
      <c r="M15" s="3">
        <v>0.3</v>
      </c>
      <c r="N15" s="9">
        <f t="shared" si="2"/>
        <v>469</v>
      </c>
      <c r="O15" s="31">
        <v>5.0000000000000001E-3</v>
      </c>
      <c r="P15" s="9">
        <f>ROUND((IF(E15&gt;B64,(E15-(E15-B64)),E15))*O15,0)</f>
        <v>192</v>
      </c>
      <c r="Q15" s="10">
        <f t="shared" si="3"/>
        <v>2391</v>
      </c>
    </row>
    <row r="16" spans="1:17" x14ac:dyDescent="0.25">
      <c r="A16" s="28"/>
      <c r="B16" s="28"/>
      <c r="C16" s="28"/>
      <c r="D16" s="29"/>
      <c r="E16" s="30"/>
      <c r="F16" s="37"/>
      <c r="G16" s="37"/>
      <c r="H16" s="9">
        <f t="shared" si="0"/>
        <v>0</v>
      </c>
      <c r="I16" s="9">
        <f>IF(H16&gt;B64,(H16-(H16-B64)),H16)</f>
        <v>0</v>
      </c>
      <c r="J16" s="3">
        <v>4.4999999999999998E-2</v>
      </c>
      <c r="K16" s="9">
        <f t="shared" si="1"/>
        <v>0</v>
      </c>
      <c r="L16" s="9">
        <f>IF(H16&gt;B64,(H16-B64),0)</f>
        <v>0</v>
      </c>
      <c r="M16" s="3">
        <v>0.3</v>
      </c>
      <c r="N16" s="9">
        <f t="shared" si="2"/>
        <v>0</v>
      </c>
      <c r="O16" s="31">
        <v>5.0000000000000001E-3</v>
      </c>
      <c r="P16" s="9">
        <f>ROUND((IF(E16&gt;B64,(E16-(E16-B64)),E16))*O16,0)</f>
        <v>0</v>
      </c>
      <c r="Q16" s="10">
        <f>K16+N16+P16</f>
        <v>0</v>
      </c>
    </row>
    <row r="17" spans="1:17" x14ac:dyDescent="0.25">
      <c r="A17" s="28"/>
      <c r="B17" s="28"/>
      <c r="C17" s="28"/>
      <c r="D17" s="29"/>
      <c r="E17" s="30"/>
      <c r="F17" s="37"/>
      <c r="G17" s="37"/>
      <c r="H17" s="9">
        <f t="shared" si="0"/>
        <v>0</v>
      </c>
      <c r="I17" s="9">
        <f>IF(H17&gt;B64,(H17-(H17-B64)),H17)</f>
        <v>0</v>
      </c>
      <c r="J17" s="3">
        <v>4.4999999999999998E-2</v>
      </c>
      <c r="K17" s="9">
        <f t="shared" si="1"/>
        <v>0</v>
      </c>
      <c r="L17" s="9">
        <f>IF(H17&gt;B64,(H17-B64),0)</f>
        <v>0</v>
      </c>
      <c r="M17" s="3">
        <v>0.3</v>
      </c>
      <c r="N17" s="9">
        <f t="shared" si="2"/>
        <v>0</v>
      </c>
      <c r="O17" s="31">
        <v>5.0000000000000001E-3</v>
      </c>
      <c r="P17" s="9">
        <f>ROUND((IF(E17&gt;B64,(E17-(E17-B64)),E17))*O17,0)</f>
        <v>0</v>
      </c>
      <c r="Q17" s="10">
        <f t="shared" si="3"/>
        <v>0</v>
      </c>
    </row>
    <row r="18" spans="1:17" x14ac:dyDescent="0.25">
      <c r="A18" s="28"/>
      <c r="B18" s="28"/>
      <c r="C18" s="28"/>
      <c r="D18" s="29"/>
      <c r="E18" s="30"/>
      <c r="F18" s="37"/>
      <c r="G18" s="37"/>
      <c r="H18" s="9">
        <f t="shared" ref="H18:H20" si="4">E18+F18+G18</f>
        <v>0</v>
      </c>
      <c r="I18" s="9">
        <f>IF(H18&gt;B64,(H18-(H18-B64)),H18)</f>
        <v>0</v>
      </c>
      <c r="J18" s="3">
        <v>4.4999999999999998E-2</v>
      </c>
      <c r="K18" s="9">
        <f t="shared" si="1"/>
        <v>0</v>
      </c>
      <c r="L18" s="9">
        <f>IF(H18&gt;B64,(H18-B64),0)</f>
        <v>0</v>
      </c>
      <c r="M18" s="3">
        <v>0.3</v>
      </c>
      <c r="N18" s="9">
        <f t="shared" si="2"/>
        <v>0</v>
      </c>
      <c r="O18" s="31">
        <v>5.0000000000000001E-3</v>
      </c>
      <c r="P18" s="9">
        <f>ROUND((IF(E18&gt;B64,(E18-(E18-B64)),E18))*O18,0)</f>
        <v>0</v>
      </c>
      <c r="Q18" s="10">
        <f t="shared" ref="Q18:Q20" si="5">K18+N18+P18</f>
        <v>0</v>
      </c>
    </row>
    <row r="19" spans="1:17" x14ac:dyDescent="0.25">
      <c r="A19" s="28"/>
      <c r="B19" s="28"/>
      <c r="C19" s="28"/>
      <c r="D19" s="29"/>
      <c r="E19" s="30"/>
      <c r="F19" s="37"/>
      <c r="G19" s="37"/>
      <c r="H19" s="9">
        <f t="shared" si="4"/>
        <v>0</v>
      </c>
      <c r="I19" s="9">
        <f>IF(H19&gt;B64,(H19-(H19-B64)),H19)</f>
        <v>0</v>
      </c>
      <c r="J19" s="3">
        <v>4.4999999999999998E-2</v>
      </c>
      <c r="K19" s="9">
        <f t="shared" si="1"/>
        <v>0</v>
      </c>
      <c r="L19" s="9">
        <f>IF(H19&gt;B64,(H19-B64),0)</f>
        <v>0</v>
      </c>
      <c r="M19" s="3">
        <v>0.3</v>
      </c>
      <c r="N19" s="9">
        <f t="shared" si="2"/>
        <v>0</v>
      </c>
      <c r="O19" s="31">
        <v>5.0000000000000001E-3</v>
      </c>
      <c r="P19" s="9">
        <f>ROUND((IF(E19&gt;B64,(E19-(E19-B64)),E19))*O19,0)</f>
        <v>0</v>
      </c>
      <c r="Q19" s="10">
        <f t="shared" si="5"/>
        <v>0</v>
      </c>
    </row>
    <row r="20" spans="1:17" x14ac:dyDescent="0.25">
      <c r="A20" s="28"/>
      <c r="B20" s="28"/>
      <c r="C20" s="28"/>
      <c r="D20" s="29"/>
      <c r="E20" s="30"/>
      <c r="F20" s="37"/>
      <c r="G20" s="37"/>
      <c r="H20" s="9">
        <f t="shared" si="4"/>
        <v>0</v>
      </c>
      <c r="I20" s="9">
        <f>IF(H20&gt;B64,(H20-(H20-B64)),H20)</f>
        <v>0</v>
      </c>
      <c r="J20" s="3">
        <v>4.4999999999999998E-2</v>
      </c>
      <c r="K20" s="9">
        <f t="shared" si="1"/>
        <v>0</v>
      </c>
      <c r="L20" s="9">
        <f>IF(H20&gt;B64,(H20-B64),0)</f>
        <v>0</v>
      </c>
      <c r="M20" s="3">
        <v>0.3</v>
      </c>
      <c r="N20" s="9">
        <f t="shared" si="2"/>
        <v>0</v>
      </c>
      <c r="O20" s="31">
        <v>5.0000000000000001E-3</v>
      </c>
      <c r="P20" s="9">
        <f>ROUND((IF(E20&gt;B64,(E20-(E20-B64)),E20))*O20,0)</f>
        <v>0</v>
      </c>
      <c r="Q20" s="10">
        <f t="shared" si="5"/>
        <v>0</v>
      </c>
    </row>
    <row r="21" spans="1:17" x14ac:dyDescent="0.25">
      <c r="A21" s="28"/>
      <c r="B21" s="28"/>
      <c r="C21" s="28"/>
      <c r="D21" s="29"/>
      <c r="E21" s="30"/>
      <c r="F21" s="37"/>
      <c r="G21" s="37"/>
      <c r="H21" s="9">
        <f t="shared" ref="H21" si="6">E21+F21+G21</f>
        <v>0</v>
      </c>
      <c r="I21" s="9">
        <f>IF(H21&gt;B64,(H21-(H21-B64)),H21)</f>
        <v>0</v>
      </c>
      <c r="J21" s="3">
        <v>4.4999999999999998E-2</v>
      </c>
      <c r="K21" s="9">
        <f t="shared" si="1"/>
        <v>0</v>
      </c>
      <c r="L21" s="9">
        <f>IF(H21&gt;B64,(H21-B64),0)</f>
        <v>0</v>
      </c>
      <c r="M21" s="3">
        <v>0.3</v>
      </c>
      <c r="N21" s="9">
        <f t="shared" si="2"/>
        <v>0</v>
      </c>
      <c r="O21" s="31">
        <v>5.0000000000000001E-3</v>
      </c>
      <c r="P21" s="9">
        <f>ROUND((IF(E21&gt;B64,(E21-(E21-B64)),E21))*O21,0)</f>
        <v>0</v>
      </c>
      <c r="Q21" s="10">
        <f t="shared" ref="Q21" si="7">K21+N21+P21</f>
        <v>0</v>
      </c>
    </row>
    <row r="22" spans="1:17" x14ac:dyDescent="0.25">
      <c r="A22" s="28"/>
      <c r="B22" s="28"/>
      <c r="C22" s="28"/>
      <c r="D22" s="29"/>
      <c r="E22" s="30"/>
      <c r="F22" s="37"/>
      <c r="G22" s="37"/>
      <c r="H22" s="9">
        <f t="shared" ref="H22" si="8">E22+F22+G22</f>
        <v>0</v>
      </c>
      <c r="I22" s="9">
        <f>IF(H22&gt;B64,(H22-(H22-B64)),H22)</f>
        <v>0</v>
      </c>
      <c r="J22" s="3">
        <v>4.4999999999999998E-2</v>
      </c>
      <c r="K22" s="9">
        <f t="shared" si="1"/>
        <v>0</v>
      </c>
      <c r="L22" s="9">
        <f>IF(H22&gt;B64,(H22-B64),0)</f>
        <v>0</v>
      </c>
      <c r="M22" s="3">
        <v>0.3</v>
      </c>
      <c r="N22" s="9">
        <f t="shared" si="2"/>
        <v>0</v>
      </c>
      <c r="O22" s="31">
        <v>5.0000000000000001E-3</v>
      </c>
      <c r="P22" s="9">
        <f>ROUND((IF(E22&gt;B64,(E22-(E22-B64)),E22))*O22,0)</f>
        <v>0</v>
      </c>
      <c r="Q22" s="10">
        <f t="shared" ref="Q22" si="9">K22+N22+P22</f>
        <v>0</v>
      </c>
    </row>
    <row r="23" spans="1:17" x14ac:dyDescent="0.25">
      <c r="A23" s="28"/>
      <c r="B23" s="28"/>
      <c r="C23" s="28"/>
      <c r="D23" s="29"/>
      <c r="E23" s="30"/>
      <c r="F23" s="37"/>
      <c r="G23" s="37"/>
      <c r="H23" s="9">
        <f t="shared" ref="H23" si="10">E23+F23+G23</f>
        <v>0</v>
      </c>
      <c r="I23" s="9">
        <f>IF(H23&gt;B64,(H23-(H23-B64)),H23)</f>
        <v>0</v>
      </c>
      <c r="J23" s="3">
        <v>4.4999999999999998E-2</v>
      </c>
      <c r="K23" s="9">
        <f t="shared" si="1"/>
        <v>0</v>
      </c>
      <c r="L23" s="9">
        <f>IF(H23&gt;B64,(H23-B64),0)</f>
        <v>0</v>
      </c>
      <c r="M23" s="3">
        <v>0.3</v>
      </c>
      <c r="N23" s="9">
        <f t="shared" si="2"/>
        <v>0</v>
      </c>
      <c r="O23" s="31">
        <v>5.0000000000000001E-3</v>
      </c>
      <c r="P23" s="9">
        <f>ROUND((IF(E23&gt;B64,(E23-(E23-B64)),E23))*O23,0)</f>
        <v>0</v>
      </c>
      <c r="Q23" s="10">
        <f t="shared" ref="Q23" si="11">K23+N23+P23</f>
        <v>0</v>
      </c>
    </row>
    <row r="24" spans="1:17" x14ac:dyDescent="0.25">
      <c r="A24" s="28"/>
      <c r="B24" s="28"/>
      <c r="C24" s="28"/>
      <c r="D24" s="29"/>
      <c r="E24" s="30"/>
      <c r="F24" s="37"/>
      <c r="G24" s="37"/>
      <c r="H24" s="9">
        <f t="shared" ref="H24" si="12">E24+F24+G24</f>
        <v>0</v>
      </c>
      <c r="I24" s="9">
        <f>IF(H24&gt;B64,(H24-(H24-B64)),H24)</f>
        <v>0</v>
      </c>
      <c r="J24" s="3">
        <v>4.4999999999999998E-2</v>
      </c>
      <c r="K24" s="9">
        <f t="shared" si="1"/>
        <v>0</v>
      </c>
      <c r="L24" s="9">
        <f>IF(H24&gt;B64,(H24-B64),0)</f>
        <v>0</v>
      </c>
      <c r="M24" s="3">
        <v>0.3</v>
      </c>
      <c r="N24" s="9">
        <f t="shared" si="2"/>
        <v>0</v>
      </c>
      <c r="O24" s="31">
        <v>5.0000000000000001E-3</v>
      </c>
      <c r="P24" s="9">
        <f>ROUND((IF(E24&gt;B64,(E24-(E24-B64)),E24))*O24,0)</f>
        <v>0</v>
      </c>
      <c r="Q24" s="10">
        <f t="shared" ref="Q24" si="13">K24+N24+P24</f>
        <v>0</v>
      </c>
    </row>
    <row r="25" spans="1:17" x14ac:dyDescent="0.25">
      <c r="A25" s="28"/>
      <c r="B25" s="28"/>
      <c r="C25" s="28"/>
      <c r="D25" s="29"/>
      <c r="E25" s="30"/>
      <c r="F25" s="37"/>
      <c r="G25" s="37"/>
      <c r="H25" s="9">
        <f t="shared" si="0"/>
        <v>0</v>
      </c>
      <c r="I25" s="9">
        <f>IF(H25&gt;B64,(H25-(H25-B64)),H25)</f>
        <v>0</v>
      </c>
      <c r="J25" s="3">
        <v>4.4999999999999998E-2</v>
      </c>
      <c r="K25" s="9">
        <f t="shared" si="1"/>
        <v>0</v>
      </c>
      <c r="L25" s="9">
        <f>IF(H25&gt;B64,(H25-B64),0)</f>
        <v>0</v>
      </c>
      <c r="M25" s="3">
        <v>0.3</v>
      </c>
      <c r="N25" s="9">
        <f t="shared" si="2"/>
        <v>0</v>
      </c>
      <c r="O25" s="31">
        <v>5.0000000000000001E-3</v>
      </c>
      <c r="P25" s="9">
        <f>ROUND((IF(E25&gt;B64,(E25-(E25-B64)),E25))*O25,0)</f>
        <v>0</v>
      </c>
      <c r="Q25" s="10">
        <f t="shared" si="3"/>
        <v>0</v>
      </c>
    </row>
    <row r="26" spans="1:17" x14ac:dyDescent="0.25">
      <c r="A26" s="28"/>
      <c r="B26" s="28"/>
      <c r="C26" s="28"/>
      <c r="D26" s="29"/>
      <c r="E26" s="30"/>
      <c r="F26" s="37"/>
      <c r="G26" s="37"/>
      <c r="H26" s="9">
        <f t="shared" si="0"/>
        <v>0</v>
      </c>
      <c r="I26" s="9">
        <f>IF(H26&gt;B64,(H26-(H26-B64)),H26)</f>
        <v>0</v>
      </c>
      <c r="J26" s="3">
        <v>4.4999999999999998E-2</v>
      </c>
      <c r="K26" s="9">
        <f t="shared" si="1"/>
        <v>0</v>
      </c>
      <c r="L26" s="9">
        <f>IF(H26&gt;B64,(H26-B64),0)</f>
        <v>0</v>
      </c>
      <c r="M26" s="3">
        <v>0.3</v>
      </c>
      <c r="N26" s="9">
        <f t="shared" si="2"/>
        <v>0</v>
      </c>
      <c r="O26" s="31">
        <v>5.0000000000000001E-3</v>
      </c>
      <c r="P26" s="9">
        <f>ROUND((IF(E26&gt;B64,(E26-(E26-B64)),E26))*O26,0)</f>
        <v>0</v>
      </c>
      <c r="Q26" s="10">
        <f t="shared" si="3"/>
        <v>0</v>
      </c>
    </row>
    <row r="27" spans="1:17" x14ac:dyDescent="0.25">
      <c r="A27" s="28"/>
      <c r="B27" s="28"/>
      <c r="C27" s="28"/>
      <c r="D27" s="29"/>
      <c r="E27" s="30"/>
      <c r="F27" s="37"/>
      <c r="G27" s="37"/>
      <c r="H27" s="9">
        <f t="shared" ref="H27:H60" si="14">E27+F27+G27</f>
        <v>0</v>
      </c>
      <c r="I27" s="9">
        <f>IF(H27&gt;B64,(H27-(H27-B64)),H27)</f>
        <v>0</v>
      </c>
      <c r="J27" s="3">
        <v>4.4999999999999998E-2</v>
      </c>
      <c r="K27" s="9">
        <f t="shared" ref="K27:K60" si="15">ROUND(I27*J27,0)</f>
        <v>0</v>
      </c>
      <c r="L27" s="9">
        <f t="shared" ref="L27:L60" si="16">IF(H27&gt;B65,(H27-B65),0)</f>
        <v>0</v>
      </c>
      <c r="M27" s="3">
        <v>0.3</v>
      </c>
      <c r="N27" s="9">
        <f t="shared" ref="N27:N60" si="17">ROUND(L27*M27,0)</f>
        <v>0</v>
      </c>
      <c r="O27" s="31">
        <v>5.0000000000000001E-3</v>
      </c>
      <c r="P27" s="9">
        <f>ROUND((IF(E27&gt;B64,(E27-(E27-B64)),E27))*O27,0)</f>
        <v>0</v>
      </c>
      <c r="Q27" s="10">
        <f t="shared" ref="Q27:Q60" si="18">K27+N27+P27</f>
        <v>0</v>
      </c>
    </row>
    <row r="28" spans="1:17" x14ac:dyDescent="0.25">
      <c r="A28" s="28"/>
      <c r="B28" s="28"/>
      <c r="C28" s="28"/>
      <c r="D28" s="29"/>
      <c r="E28" s="30"/>
      <c r="F28" s="37"/>
      <c r="G28" s="37"/>
      <c r="H28" s="9">
        <f t="shared" si="14"/>
        <v>0</v>
      </c>
      <c r="I28" s="9">
        <f>IF(H28&gt;B64,(H28-(H28-B64)),H28)</f>
        <v>0</v>
      </c>
      <c r="J28" s="3">
        <v>4.4999999999999998E-2</v>
      </c>
      <c r="K28" s="9">
        <f t="shared" si="15"/>
        <v>0</v>
      </c>
      <c r="L28" s="9">
        <f t="shared" si="16"/>
        <v>0</v>
      </c>
      <c r="M28" s="3">
        <v>0.3</v>
      </c>
      <c r="N28" s="9">
        <f t="shared" si="17"/>
        <v>0</v>
      </c>
      <c r="O28" s="31">
        <v>5.0000000000000001E-3</v>
      </c>
      <c r="P28" s="9">
        <f>ROUND((IF(E28&gt;B64,(E28-(E28-B64)),E28))*O28,0)</f>
        <v>0</v>
      </c>
      <c r="Q28" s="10">
        <f t="shared" si="18"/>
        <v>0</v>
      </c>
    </row>
    <row r="29" spans="1:17" x14ac:dyDescent="0.25">
      <c r="A29" s="28"/>
      <c r="B29" s="28"/>
      <c r="C29" s="28"/>
      <c r="D29" s="29"/>
      <c r="E29" s="30"/>
      <c r="F29" s="37"/>
      <c r="G29" s="37"/>
      <c r="H29" s="9">
        <f t="shared" si="14"/>
        <v>0</v>
      </c>
      <c r="I29" s="9">
        <f>IF(H29&gt;B64,(H29-(H29-B64)),H29)</f>
        <v>0</v>
      </c>
      <c r="J29" s="3">
        <v>4.4999999999999998E-2</v>
      </c>
      <c r="K29" s="9">
        <f t="shared" si="15"/>
        <v>0</v>
      </c>
      <c r="L29" s="9">
        <f t="shared" si="16"/>
        <v>0</v>
      </c>
      <c r="M29" s="3">
        <v>0.3</v>
      </c>
      <c r="N29" s="9">
        <f t="shared" si="17"/>
        <v>0</v>
      </c>
      <c r="O29" s="31">
        <v>5.0000000000000001E-3</v>
      </c>
      <c r="P29" s="9">
        <f>ROUND((IF(E29&gt;B64,(E29-(E29-B64)),E29))*O29,0)</f>
        <v>0</v>
      </c>
      <c r="Q29" s="10">
        <f t="shared" si="18"/>
        <v>0</v>
      </c>
    </row>
    <row r="30" spans="1:17" x14ac:dyDescent="0.25">
      <c r="A30" s="28"/>
      <c r="B30" s="28"/>
      <c r="C30" s="28"/>
      <c r="D30" s="29"/>
      <c r="E30" s="30"/>
      <c r="F30" s="37"/>
      <c r="G30" s="37"/>
      <c r="H30" s="9">
        <f t="shared" si="14"/>
        <v>0</v>
      </c>
      <c r="I30" s="9">
        <f>IF(H30&gt;B64,(H30-(H30-B64)),H30)</f>
        <v>0</v>
      </c>
      <c r="J30" s="3">
        <v>4.4999999999999998E-2</v>
      </c>
      <c r="K30" s="9">
        <f t="shared" si="15"/>
        <v>0</v>
      </c>
      <c r="L30" s="9">
        <f t="shared" si="16"/>
        <v>0</v>
      </c>
      <c r="M30" s="3">
        <v>0.3</v>
      </c>
      <c r="N30" s="9">
        <f t="shared" si="17"/>
        <v>0</v>
      </c>
      <c r="O30" s="31">
        <v>5.0000000000000001E-3</v>
      </c>
      <c r="P30" s="9">
        <f>ROUND((IF(E30&gt;B64,(E30-(E30-B64)),E30))*O30,0)</f>
        <v>0</v>
      </c>
      <c r="Q30" s="10">
        <f t="shared" si="18"/>
        <v>0</v>
      </c>
    </row>
    <row r="31" spans="1:17" x14ac:dyDescent="0.25">
      <c r="A31" s="28"/>
      <c r="B31" s="28"/>
      <c r="C31" s="28"/>
      <c r="D31" s="29"/>
      <c r="E31" s="30"/>
      <c r="F31" s="37"/>
      <c r="G31" s="37"/>
      <c r="H31" s="9">
        <f t="shared" si="14"/>
        <v>0</v>
      </c>
      <c r="I31" s="9">
        <f>IF(H31&gt;B64,(H31-(H31-B64)),H31)</f>
        <v>0</v>
      </c>
      <c r="J31" s="3">
        <v>4.4999999999999998E-2</v>
      </c>
      <c r="K31" s="9">
        <f t="shared" si="15"/>
        <v>0</v>
      </c>
      <c r="L31" s="9">
        <f t="shared" si="16"/>
        <v>0</v>
      </c>
      <c r="M31" s="3">
        <v>0.3</v>
      </c>
      <c r="N31" s="9">
        <f t="shared" si="17"/>
        <v>0</v>
      </c>
      <c r="O31" s="31">
        <v>5.0000000000000001E-3</v>
      </c>
      <c r="P31" s="9">
        <f>ROUND((IF(E31&gt;B64,(E31-(E31-B64)),E31))*O31,0)</f>
        <v>0</v>
      </c>
      <c r="Q31" s="10">
        <f t="shared" si="18"/>
        <v>0</v>
      </c>
    </row>
    <row r="32" spans="1:17" x14ac:dyDescent="0.25">
      <c r="A32" s="28"/>
      <c r="B32" s="28"/>
      <c r="C32" s="28"/>
      <c r="D32" s="29"/>
      <c r="E32" s="30"/>
      <c r="F32" s="37"/>
      <c r="G32" s="37"/>
      <c r="H32" s="9">
        <f t="shared" si="14"/>
        <v>0</v>
      </c>
      <c r="I32" s="9">
        <f>IF(H32&gt;B64,(H32-(H32-B64)),H32)</f>
        <v>0</v>
      </c>
      <c r="J32" s="3">
        <v>4.4999999999999998E-2</v>
      </c>
      <c r="K32" s="9">
        <f t="shared" si="15"/>
        <v>0</v>
      </c>
      <c r="L32" s="9">
        <f t="shared" si="16"/>
        <v>0</v>
      </c>
      <c r="M32" s="3">
        <v>0.3</v>
      </c>
      <c r="N32" s="9">
        <f t="shared" si="17"/>
        <v>0</v>
      </c>
      <c r="O32" s="31">
        <v>5.0000000000000001E-3</v>
      </c>
      <c r="P32" s="9">
        <f>ROUND((IF(E32&gt;B64,(E32-(E32-B64)),E32))*O32,0)</f>
        <v>0</v>
      </c>
      <c r="Q32" s="10">
        <f t="shared" si="18"/>
        <v>0</v>
      </c>
    </row>
    <row r="33" spans="1:17" x14ac:dyDescent="0.25">
      <c r="A33" s="28"/>
      <c r="B33" s="28"/>
      <c r="C33" s="28"/>
      <c r="D33" s="29"/>
      <c r="E33" s="30"/>
      <c r="F33" s="37"/>
      <c r="G33" s="37"/>
      <c r="H33" s="9">
        <f t="shared" si="14"/>
        <v>0</v>
      </c>
      <c r="I33" s="9">
        <f>IF(H33&gt;B64,(H33-(H33-B64)),H33)</f>
        <v>0</v>
      </c>
      <c r="J33" s="3">
        <v>4.4999999999999998E-2</v>
      </c>
      <c r="K33" s="9">
        <f t="shared" si="15"/>
        <v>0</v>
      </c>
      <c r="L33" s="9">
        <f t="shared" si="16"/>
        <v>0</v>
      </c>
      <c r="M33" s="3">
        <v>0.3</v>
      </c>
      <c r="N33" s="9">
        <f t="shared" si="17"/>
        <v>0</v>
      </c>
      <c r="O33" s="31">
        <v>5.0000000000000001E-3</v>
      </c>
      <c r="P33" s="9">
        <f>ROUND((IF(E33&gt;B64,(E33-(E33-B64)),E33))*O33,0)</f>
        <v>0</v>
      </c>
      <c r="Q33" s="10">
        <f t="shared" si="18"/>
        <v>0</v>
      </c>
    </row>
    <row r="34" spans="1:17" x14ac:dyDescent="0.25">
      <c r="A34" s="28"/>
      <c r="B34" s="28"/>
      <c r="C34" s="28"/>
      <c r="D34" s="29"/>
      <c r="E34" s="30"/>
      <c r="F34" s="37"/>
      <c r="G34" s="37"/>
      <c r="H34" s="9">
        <f t="shared" si="14"/>
        <v>0</v>
      </c>
      <c r="I34" s="9">
        <f>IF(H34&gt;B64,(H34-(H34-B64)),H34)</f>
        <v>0</v>
      </c>
      <c r="J34" s="3">
        <v>4.4999999999999998E-2</v>
      </c>
      <c r="K34" s="9">
        <f t="shared" si="15"/>
        <v>0</v>
      </c>
      <c r="L34" s="9">
        <f t="shared" si="16"/>
        <v>0</v>
      </c>
      <c r="M34" s="3">
        <v>0.3</v>
      </c>
      <c r="N34" s="9">
        <f t="shared" si="17"/>
        <v>0</v>
      </c>
      <c r="O34" s="31">
        <v>5.0000000000000001E-3</v>
      </c>
      <c r="P34" s="9">
        <f>ROUND((IF(E34&gt;B64,(E34-(E34-B64)),E34))*O34,0)</f>
        <v>0</v>
      </c>
      <c r="Q34" s="10">
        <f t="shared" si="18"/>
        <v>0</v>
      </c>
    </row>
    <row r="35" spans="1:17" x14ac:dyDescent="0.25">
      <c r="A35" s="28"/>
      <c r="B35" s="28"/>
      <c r="C35" s="28"/>
      <c r="D35" s="29"/>
      <c r="E35" s="30"/>
      <c r="F35" s="37"/>
      <c r="G35" s="37"/>
      <c r="H35" s="9">
        <f t="shared" si="14"/>
        <v>0</v>
      </c>
      <c r="I35" s="9">
        <f>IF(H35&gt;B64,(H35-(H35-B64)),H35)</f>
        <v>0</v>
      </c>
      <c r="J35" s="3">
        <v>4.4999999999999998E-2</v>
      </c>
      <c r="K35" s="9">
        <f t="shared" si="15"/>
        <v>0</v>
      </c>
      <c r="L35" s="9">
        <f t="shared" si="16"/>
        <v>0</v>
      </c>
      <c r="M35" s="3">
        <v>0.3</v>
      </c>
      <c r="N35" s="9">
        <f t="shared" si="17"/>
        <v>0</v>
      </c>
      <c r="O35" s="31">
        <v>5.0000000000000001E-3</v>
      </c>
      <c r="P35" s="9">
        <f>ROUND((IF(E35&gt;B64,(E35-(E35-B64)),E35))*O35,0)</f>
        <v>0</v>
      </c>
      <c r="Q35" s="10">
        <f t="shared" si="18"/>
        <v>0</v>
      </c>
    </row>
    <row r="36" spans="1:17" x14ac:dyDescent="0.25">
      <c r="A36" s="28"/>
      <c r="B36" s="28"/>
      <c r="C36" s="28"/>
      <c r="D36" s="29"/>
      <c r="E36" s="30"/>
      <c r="F36" s="37"/>
      <c r="G36" s="37"/>
      <c r="H36" s="9">
        <f t="shared" si="14"/>
        <v>0</v>
      </c>
      <c r="I36" s="9">
        <f>IF(H36&gt;B64,(H36-(H36-B64)),H36)</f>
        <v>0</v>
      </c>
      <c r="J36" s="3">
        <v>4.4999999999999998E-2</v>
      </c>
      <c r="K36" s="9">
        <f t="shared" si="15"/>
        <v>0</v>
      </c>
      <c r="L36" s="9">
        <f t="shared" si="16"/>
        <v>0</v>
      </c>
      <c r="M36" s="3">
        <v>0.3</v>
      </c>
      <c r="N36" s="9">
        <f t="shared" si="17"/>
        <v>0</v>
      </c>
      <c r="O36" s="31">
        <v>5.0000000000000001E-3</v>
      </c>
      <c r="P36" s="9">
        <f>ROUND((IF(E36&gt;B64,(E36-(E36-B64)),E36))*O36,0)</f>
        <v>0</v>
      </c>
      <c r="Q36" s="10">
        <f t="shared" si="18"/>
        <v>0</v>
      </c>
    </row>
    <row r="37" spans="1:17" x14ac:dyDescent="0.25">
      <c r="A37" s="28"/>
      <c r="B37" s="28"/>
      <c r="C37" s="28"/>
      <c r="D37" s="29"/>
      <c r="E37" s="30"/>
      <c r="F37" s="37"/>
      <c r="G37" s="37"/>
      <c r="H37" s="9">
        <f t="shared" si="14"/>
        <v>0</v>
      </c>
      <c r="I37" s="9">
        <f>IF(H37&gt;B64,(H37-(H37-B64)),H37)</f>
        <v>0</v>
      </c>
      <c r="J37" s="3">
        <v>4.4999999999999998E-2</v>
      </c>
      <c r="K37" s="9">
        <f t="shared" si="15"/>
        <v>0</v>
      </c>
      <c r="L37" s="9">
        <f t="shared" si="16"/>
        <v>0</v>
      </c>
      <c r="M37" s="3">
        <v>0.3</v>
      </c>
      <c r="N37" s="9">
        <f t="shared" si="17"/>
        <v>0</v>
      </c>
      <c r="O37" s="31">
        <v>5.0000000000000001E-3</v>
      </c>
      <c r="P37" s="9">
        <f>ROUND((IF(E37&gt;B64,(E37-(E37-B64)),E37))*O37,0)</f>
        <v>0</v>
      </c>
      <c r="Q37" s="10">
        <f t="shared" si="18"/>
        <v>0</v>
      </c>
    </row>
    <row r="38" spans="1:17" x14ac:dyDescent="0.25">
      <c r="A38" s="28"/>
      <c r="B38" s="28"/>
      <c r="C38" s="28"/>
      <c r="D38" s="29"/>
      <c r="E38" s="30"/>
      <c r="F38" s="37"/>
      <c r="G38" s="37"/>
      <c r="H38" s="9">
        <f t="shared" si="14"/>
        <v>0</v>
      </c>
      <c r="I38" s="9">
        <f>IF(H38&gt;B64,(H38-(H38-B64)),H38)</f>
        <v>0</v>
      </c>
      <c r="J38" s="3">
        <v>4.4999999999999998E-2</v>
      </c>
      <c r="K38" s="9">
        <f t="shared" si="15"/>
        <v>0</v>
      </c>
      <c r="L38" s="9">
        <f t="shared" si="16"/>
        <v>0</v>
      </c>
      <c r="M38" s="3">
        <v>0.3</v>
      </c>
      <c r="N38" s="9">
        <f t="shared" si="17"/>
        <v>0</v>
      </c>
      <c r="O38" s="31">
        <v>5.0000000000000001E-3</v>
      </c>
      <c r="P38" s="9">
        <f>ROUND((IF(E38&gt;B64,(E38-(E38-B64)),E38))*O38,0)</f>
        <v>0</v>
      </c>
      <c r="Q38" s="10">
        <f t="shared" si="18"/>
        <v>0</v>
      </c>
    </row>
    <row r="39" spans="1:17" x14ac:dyDescent="0.25">
      <c r="A39" s="28"/>
      <c r="B39" s="28"/>
      <c r="C39" s="28"/>
      <c r="D39" s="29"/>
      <c r="E39" s="30"/>
      <c r="F39" s="37"/>
      <c r="G39" s="37"/>
      <c r="H39" s="9">
        <f t="shared" si="14"/>
        <v>0</v>
      </c>
      <c r="I39" s="9">
        <f>IF(H39&gt;B64,(H39-(H39-B64)),H39)</f>
        <v>0</v>
      </c>
      <c r="J39" s="3">
        <v>4.4999999999999998E-2</v>
      </c>
      <c r="K39" s="9">
        <f t="shared" si="15"/>
        <v>0</v>
      </c>
      <c r="L39" s="9">
        <f t="shared" si="16"/>
        <v>0</v>
      </c>
      <c r="M39" s="3">
        <v>0.3</v>
      </c>
      <c r="N39" s="9">
        <f t="shared" si="17"/>
        <v>0</v>
      </c>
      <c r="O39" s="31">
        <v>5.0000000000000001E-3</v>
      </c>
      <c r="P39" s="9">
        <f>ROUND((IF(E39&gt;B64,(E39-(E39-B64)),E39))*O39,0)</f>
        <v>0</v>
      </c>
      <c r="Q39" s="10">
        <f t="shared" si="18"/>
        <v>0</v>
      </c>
    </row>
    <row r="40" spans="1:17" x14ac:dyDescent="0.25">
      <c r="A40" s="28"/>
      <c r="B40" s="28"/>
      <c r="C40" s="28"/>
      <c r="D40" s="29"/>
      <c r="E40" s="30"/>
      <c r="F40" s="37"/>
      <c r="G40" s="37"/>
      <c r="H40" s="9">
        <f t="shared" si="14"/>
        <v>0</v>
      </c>
      <c r="I40" s="9">
        <f>IF(H40&gt;B64,(H40-(H40-B64)),H40)</f>
        <v>0</v>
      </c>
      <c r="J40" s="3">
        <v>4.4999999999999998E-2</v>
      </c>
      <c r="K40" s="9">
        <f t="shared" si="15"/>
        <v>0</v>
      </c>
      <c r="L40" s="9">
        <f t="shared" si="16"/>
        <v>0</v>
      </c>
      <c r="M40" s="3">
        <v>0.3</v>
      </c>
      <c r="N40" s="9">
        <f t="shared" si="17"/>
        <v>0</v>
      </c>
      <c r="O40" s="31">
        <v>5.0000000000000001E-3</v>
      </c>
      <c r="P40" s="9">
        <f>ROUND((IF(E40&gt;B64,(E40-(E40-B64)),E40))*O40,0)</f>
        <v>0</v>
      </c>
      <c r="Q40" s="10">
        <f t="shared" si="18"/>
        <v>0</v>
      </c>
    </row>
    <row r="41" spans="1:17" x14ac:dyDescent="0.25">
      <c r="A41" s="28"/>
      <c r="B41" s="28"/>
      <c r="C41" s="28"/>
      <c r="D41" s="29"/>
      <c r="E41" s="30"/>
      <c r="F41" s="37"/>
      <c r="G41" s="37"/>
      <c r="H41" s="9">
        <f t="shared" si="14"/>
        <v>0</v>
      </c>
      <c r="I41" s="9">
        <f>IF(H41&gt;B64,(H41-(H41-B64)),H41)</f>
        <v>0</v>
      </c>
      <c r="J41" s="3">
        <v>4.4999999999999998E-2</v>
      </c>
      <c r="K41" s="9">
        <f t="shared" si="15"/>
        <v>0</v>
      </c>
      <c r="L41" s="9">
        <f t="shared" si="16"/>
        <v>0</v>
      </c>
      <c r="M41" s="3">
        <v>0.3</v>
      </c>
      <c r="N41" s="9">
        <f t="shared" si="17"/>
        <v>0</v>
      </c>
      <c r="O41" s="31">
        <v>5.0000000000000001E-3</v>
      </c>
      <c r="P41" s="9">
        <f>ROUND((IF(E41&gt;B64,(E41-(E41-B64)),E41))*O41,0)</f>
        <v>0</v>
      </c>
      <c r="Q41" s="10">
        <f t="shared" si="18"/>
        <v>0</v>
      </c>
    </row>
    <row r="42" spans="1:17" x14ac:dyDescent="0.25">
      <c r="A42" s="28"/>
      <c r="B42" s="28"/>
      <c r="C42" s="28"/>
      <c r="D42" s="29"/>
      <c r="E42" s="30"/>
      <c r="F42" s="37"/>
      <c r="G42" s="37"/>
      <c r="H42" s="9">
        <f t="shared" si="14"/>
        <v>0</v>
      </c>
      <c r="I42" s="9">
        <f>IF(H42&gt;B64,(H42-(H42-B64)),H42)</f>
        <v>0</v>
      </c>
      <c r="J42" s="3">
        <v>4.4999999999999998E-2</v>
      </c>
      <c r="K42" s="9">
        <f t="shared" si="15"/>
        <v>0</v>
      </c>
      <c r="L42" s="9">
        <f t="shared" si="16"/>
        <v>0</v>
      </c>
      <c r="M42" s="3">
        <v>0.3</v>
      </c>
      <c r="N42" s="9">
        <f t="shared" si="17"/>
        <v>0</v>
      </c>
      <c r="O42" s="31">
        <v>5.0000000000000001E-3</v>
      </c>
      <c r="P42" s="9">
        <f>ROUND((IF(E42&gt;B64,(E42-(E42-B64)),E42))*O42,0)</f>
        <v>0</v>
      </c>
      <c r="Q42" s="10">
        <f t="shared" si="18"/>
        <v>0</v>
      </c>
    </row>
    <row r="43" spans="1:17" x14ac:dyDescent="0.25">
      <c r="A43" s="28"/>
      <c r="B43" s="28"/>
      <c r="C43" s="28"/>
      <c r="D43" s="29"/>
      <c r="E43" s="30"/>
      <c r="F43" s="37"/>
      <c r="G43" s="37"/>
      <c r="H43" s="9">
        <f t="shared" si="14"/>
        <v>0</v>
      </c>
      <c r="I43" s="9">
        <f>IF(H43&gt;B64,(H43-(H43-B64)),H43)</f>
        <v>0</v>
      </c>
      <c r="J43" s="3">
        <v>4.4999999999999998E-2</v>
      </c>
      <c r="K43" s="9">
        <f t="shared" si="15"/>
        <v>0</v>
      </c>
      <c r="L43" s="9">
        <f t="shared" si="16"/>
        <v>0</v>
      </c>
      <c r="M43" s="3">
        <v>0.3</v>
      </c>
      <c r="N43" s="9">
        <f t="shared" si="17"/>
        <v>0</v>
      </c>
      <c r="O43" s="31">
        <v>5.0000000000000001E-3</v>
      </c>
      <c r="P43" s="9">
        <f>ROUND((IF(E43&gt;B64,(E43-(E43-B64)),E43))*O43,0)</f>
        <v>0</v>
      </c>
      <c r="Q43" s="10">
        <f t="shared" si="18"/>
        <v>0</v>
      </c>
    </row>
    <row r="44" spans="1:17" x14ac:dyDescent="0.25">
      <c r="A44" s="28"/>
      <c r="B44" s="28"/>
      <c r="C44" s="28"/>
      <c r="D44" s="29"/>
      <c r="E44" s="30"/>
      <c r="F44" s="37"/>
      <c r="G44" s="37"/>
      <c r="H44" s="9">
        <f t="shared" si="14"/>
        <v>0</v>
      </c>
      <c r="I44" s="9">
        <f>IF(H44&gt;B64,(H44-(H44-B64)),H44)</f>
        <v>0</v>
      </c>
      <c r="J44" s="3">
        <v>4.4999999999999998E-2</v>
      </c>
      <c r="K44" s="9">
        <f t="shared" si="15"/>
        <v>0</v>
      </c>
      <c r="L44" s="9">
        <f t="shared" si="16"/>
        <v>0</v>
      </c>
      <c r="M44" s="3">
        <v>0.3</v>
      </c>
      <c r="N44" s="9">
        <f t="shared" si="17"/>
        <v>0</v>
      </c>
      <c r="O44" s="31">
        <v>5.0000000000000001E-3</v>
      </c>
      <c r="P44" s="9">
        <f>ROUND((IF(E44&gt;B64,(E44-(E44-B64)),E44))*O44,0)</f>
        <v>0</v>
      </c>
      <c r="Q44" s="10">
        <f t="shared" si="18"/>
        <v>0</v>
      </c>
    </row>
    <row r="45" spans="1:17" x14ac:dyDescent="0.25">
      <c r="A45" s="28"/>
      <c r="B45" s="28"/>
      <c r="C45" s="28"/>
      <c r="D45" s="29"/>
      <c r="E45" s="30"/>
      <c r="F45" s="37"/>
      <c r="G45" s="37"/>
      <c r="H45" s="9">
        <f t="shared" si="14"/>
        <v>0</v>
      </c>
      <c r="I45" s="9">
        <f>IF(H45&gt;B64,(H45-(H45-B64)),H45)</f>
        <v>0</v>
      </c>
      <c r="J45" s="3">
        <v>4.4999999999999998E-2</v>
      </c>
      <c r="K45" s="9">
        <f t="shared" si="15"/>
        <v>0</v>
      </c>
      <c r="L45" s="9">
        <f t="shared" si="16"/>
        <v>0</v>
      </c>
      <c r="M45" s="3">
        <v>0.3</v>
      </c>
      <c r="N45" s="9">
        <f t="shared" si="17"/>
        <v>0</v>
      </c>
      <c r="O45" s="31">
        <v>5.0000000000000001E-3</v>
      </c>
      <c r="P45" s="9">
        <f>ROUND((IF(E45&gt;B64,(E45-(E45-B64)),E45))*O45,0)</f>
        <v>0</v>
      </c>
      <c r="Q45" s="10">
        <f t="shared" si="18"/>
        <v>0</v>
      </c>
    </row>
    <row r="46" spans="1:17" x14ac:dyDescent="0.25">
      <c r="A46" s="28"/>
      <c r="B46" s="28"/>
      <c r="C46" s="28"/>
      <c r="D46" s="29"/>
      <c r="E46" s="30"/>
      <c r="F46" s="37"/>
      <c r="G46" s="37"/>
      <c r="H46" s="9">
        <f t="shared" si="14"/>
        <v>0</v>
      </c>
      <c r="I46" s="9">
        <f>IF(H46&gt;B64,(H46-(H46-B64)),H46)</f>
        <v>0</v>
      </c>
      <c r="J46" s="3">
        <v>4.4999999999999998E-2</v>
      </c>
      <c r="K46" s="9">
        <f t="shared" si="15"/>
        <v>0</v>
      </c>
      <c r="L46" s="9">
        <f t="shared" si="16"/>
        <v>0</v>
      </c>
      <c r="M46" s="3">
        <v>0.3</v>
      </c>
      <c r="N46" s="9">
        <f t="shared" si="17"/>
        <v>0</v>
      </c>
      <c r="O46" s="31">
        <v>5.0000000000000001E-3</v>
      </c>
      <c r="P46" s="9">
        <f>ROUND((IF(E46&gt;B64,(E46-(E46-B64)),E46))*O46,0)</f>
        <v>0</v>
      </c>
      <c r="Q46" s="10">
        <f t="shared" si="18"/>
        <v>0</v>
      </c>
    </row>
    <row r="47" spans="1:17" x14ac:dyDescent="0.25">
      <c r="A47" s="28"/>
      <c r="B47" s="28"/>
      <c r="C47" s="28"/>
      <c r="D47" s="29"/>
      <c r="E47" s="30"/>
      <c r="F47" s="37"/>
      <c r="G47" s="37"/>
      <c r="H47" s="9">
        <f t="shared" si="14"/>
        <v>0</v>
      </c>
      <c r="I47" s="9">
        <f>IF(H47&gt;B64,(H47-(H47-B64)),H47)</f>
        <v>0</v>
      </c>
      <c r="J47" s="3">
        <v>4.4999999999999998E-2</v>
      </c>
      <c r="K47" s="9">
        <f t="shared" si="15"/>
        <v>0</v>
      </c>
      <c r="L47" s="9">
        <f t="shared" si="16"/>
        <v>0</v>
      </c>
      <c r="M47" s="3">
        <v>0.3</v>
      </c>
      <c r="N47" s="9">
        <f t="shared" si="17"/>
        <v>0</v>
      </c>
      <c r="O47" s="31">
        <v>5.0000000000000001E-3</v>
      </c>
      <c r="P47" s="9">
        <f>ROUND((IF(E47&gt;B64,(E47-(E47-B64)),E47))*O47,0)</f>
        <v>0</v>
      </c>
      <c r="Q47" s="10">
        <f t="shared" si="18"/>
        <v>0</v>
      </c>
    </row>
    <row r="48" spans="1:17" x14ac:dyDescent="0.25">
      <c r="A48" s="28"/>
      <c r="B48" s="28"/>
      <c r="C48" s="28"/>
      <c r="D48" s="29"/>
      <c r="E48" s="30"/>
      <c r="F48" s="37"/>
      <c r="G48" s="37"/>
      <c r="H48" s="9">
        <f t="shared" si="14"/>
        <v>0</v>
      </c>
      <c r="I48" s="9">
        <f>IF(H48&gt;B64,(H48-(H48-B64)),H48)</f>
        <v>0</v>
      </c>
      <c r="J48" s="3">
        <v>4.4999999999999998E-2</v>
      </c>
      <c r="K48" s="9">
        <f t="shared" si="15"/>
        <v>0</v>
      </c>
      <c r="L48" s="9">
        <f t="shared" si="16"/>
        <v>0</v>
      </c>
      <c r="M48" s="3">
        <v>0.3</v>
      </c>
      <c r="N48" s="9">
        <f t="shared" si="17"/>
        <v>0</v>
      </c>
      <c r="O48" s="31">
        <v>5.0000000000000001E-3</v>
      </c>
      <c r="P48" s="9">
        <f>ROUND((IF(E48&gt;B64,(E48-(E48-B64)),E48))*O48,0)</f>
        <v>0</v>
      </c>
      <c r="Q48" s="10">
        <f t="shared" si="18"/>
        <v>0</v>
      </c>
    </row>
    <row r="49" spans="1:17" x14ac:dyDescent="0.25">
      <c r="A49" s="28"/>
      <c r="B49" s="28"/>
      <c r="C49" s="28"/>
      <c r="D49" s="29"/>
      <c r="E49" s="30"/>
      <c r="F49" s="37"/>
      <c r="G49" s="37"/>
      <c r="H49" s="9">
        <f t="shared" si="14"/>
        <v>0</v>
      </c>
      <c r="I49" s="9">
        <f>IF(H49&gt;B64,(H49-(H49-B64)),H49)</f>
        <v>0</v>
      </c>
      <c r="J49" s="3">
        <v>4.4999999999999998E-2</v>
      </c>
      <c r="K49" s="9">
        <f t="shared" si="15"/>
        <v>0</v>
      </c>
      <c r="L49" s="9">
        <f t="shared" si="16"/>
        <v>0</v>
      </c>
      <c r="M49" s="3">
        <v>0.3</v>
      </c>
      <c r="N49" s="9">
        <f t="shared" si="17"/>
        <v>0</v>
      </c>
      <c r="O49" s="31">
        <v>5.0000000000000001E-3</v>
      </c>
      <c r="P49" s="9">
        <f>ROUND((IF(E49&gt;B64,(E49-(E49-B64)),E49))*O49,0)</f>
        <v>0</v>
      </c>
      <c r="Q49" s="10">
        <f t="shared" si="18"/>
        <v>0</v>
      </c>
    </row>
    <row r="50" spans="1:17" x14ac:dyDescent="0.25">
      <c r="A50" s="28"/>
      <c r="B50" s="28"/>
      <c r="C50" s="28"/>
      <c r="D50" s="29"/>
      <c r="E50" s="30"/>
      <c r="F50" s="37"/>
      <c r="G50" s="37"/>
      <c r="H50" s="9">
        <f t="shared" si="14"/>
        <v>0</v>
      </c>
      <c r="I50" s="9">
        <f>IF(H50&gt;B64,(H50-(H50-B64)),H50)</f>
        <v>0</v>
      </c>
      <c r="J50" s="3">
        <v>4.4999999999999998E-2</v>
      </c>
      <c r="K50" s="9">
        <f t="shared" si="15"/>
        <v>0</v>
      </c>
      <c r="L50" s="9">
        <f t="shared" si="16"/>
        <v>0</v>
      </c>
      <c r="M50" s="3">
        <v>0.3</v>
      </c>
      <c r="N50" s="9">
        <f t="shared" si="17"/>
        <v>0</v>
      </c>
      <c r="O50" s="31">
        <v>5.0000000000000001E-3</v>
      </c>
      <c r="P50" s="9">
        <f>ROUND((IF(E50&gt;B64,(E50-(E50-B64)),E50))*O50,0)</f>
        <v>0</v>
      </c>
      <c r="Q50" s="10">
        <f t="shared" si="18"/>
        <v>0</v>
      </c>
    </row>
    <row r="51" spans="1:17" x14ac:dyDescent="0.25">
      <c r="A51" s="28"/>
      <c r="B51" s="28"/>
      <c r="C51" s="28"/>
      <c r="D51" s="29"/>
      <c r="E51" s="30"/>
      <c r="F51" s="37"/>
      <c r="G51" s="37"/>
      <c r="H51" s="9">
        <f t="shared" si="14"/>
        <v>0</v>
      </c>
      <c r="I51" s="9">
        <f>IF(H51&gt;B64,(H51-(H51-B64)),H51)</f>
        <v>0</v>
      </c>
      <c r="J51" s="3">
        <v>4.4999999999999998E-2</v>
      </c>
      <c r="K51" s="9">
        <f t="shared" si="15"/>
        <v>0</v>
      </c>
      <c r="L51" s="9">
        <f t="shared" si="16"/>
        <v>0</v>
      </c>
      <c r="M51" s="3">
        <v>0.3</v>
      </c>
      <c r="N51" s="9">
        <f t="shared" si="17"/>
        <v>0</v>
      </c>
      <c r="O51" s="31">
        <v>5.0000000000000001E-3</v>
      </c>
      <c r="P51" s="9">
        <f>ROUND((IF(E51&gt;B64,(E51-(E51-B64)),E51))*O51,0)</f>
        <v>0</v>
      </c>
      <c r="Q51" s="10">
        <f t="shared" si="18"/>
        <v>0</v>
      </c>
    </row>
    <row r="52" spans="1:17" x14ac:dyDescent="0.25">
      <c r="A52" s="28"/>
      <c r="B52" s="28"/>
      <c r="C52" s="28"/>
      <c r="D52" s="29"/>
      <c r="E52" s="30"/>
      <c r="F52" s="37"/>
      <c r="G52" s="37"/>
      <c r="H52" s="9">
        <f t="shared" si="14"/>
        <v>0</v>
      </c>
      <c r="I52" s="9">
        <f>IF(H52&gt;B64,(H52-(H52-B64)),H52)</f>
        <v>0</v>
      </c>
      <c r="J52" s="3">
        <v>4.4999999999999998E-2</v>
      </c>
      <c r="K52" s="9">
        <f t="shared" si="15"/>
        <v>0</v>
      </c>
      <c r="L52" s="9">
        <f t="shared" si="16"/>
        <v>0</v>
      </c>
      <c r="M52" s="3">
        <v>0.3</v>
      </c>
      <c r="N52" s="9">
        <f t="shared" si="17"/>
        <v>0</v>
      </c>
      <c r="O52" s="31">
        <v>5.0000000000000001E-3</v>
      </c>
      <c r="P52" s="9">
        <f>ROUND((IF(E52&gt;B64,(E52-(E52-B64)),E52))*O52,0)</f>
        <v>0</v>
      </c>
      <c r="Q52" s="10">
        <f t="shared" si="18"/>
        <v>0</v>
      </c>
    </row>
    <row r="53" spans="1:17" x14ac:dyDescent="0.25">
      <c r="A53" s="28"/>
      <c r="B53" s="28"/>
      <c r="C53" s="28"/>
      <c r="D53" s="29"/>
      <c r="E53" s="30"/>
      <c r="F53" s="37"/>
      <c r="G53" s="37"/>
      <c r="H53" s="9">
        <f t="shared" si="14"/>
        <v>0</v>
      </c>
      <c r="I53" s="9">
        <f>IF(H53&gt;B64,(H53-(H53-B64)),H53)</f>
        <v>0</v>
      </c>
      <c r="J53" s="3">
        <v>4.4999999999999998E-2</v>
      </c>
      <c r="K53" s="9">
        <f t="shared" si="15"/>
        <v>0</v>
      </c>
      <c r="L53" s="9">
        <f t="shared" si="16"/>
        <v>0</v>
      </c>
      <c r="M53" s="3">
        <v>0.3</v>
      </c>
      <c r="N53" s="9">
        <f t="shared" si="17"/>
        <v>0</v>
      </c>
      <c r="O53" s="31">
        <v>5.0000000000000001E-3</v>
      </c>
      <c r="P53" s="9">
        <f>ROUND((IF(E53&gt;B64,(E53-(E53-B64)),E53))*O53,0)</f>
        <v>0</v>
      </c>
      <c r="Q53" s="10">
        <f t="shared" si="18"/>
        <v>0</v>
      </c>
    </row>
    <row r="54" spans="1:17" x14ac:dyDescent="0.25">
      <c r="A54" s="28"/>
      <c r="B54" s="28"/>
      <c r="C54" s="28"/>
      <c r="D54" s="29"/>
      <c r="E54" s="30"/>
      <c r="F54" s="37"/>
      <c r="G54" s="37"/>
      <c r="H54" s="9">
        <f t="shared" si="14"/>
        <v>0</v>
      </c>
      <c r="I54" s="9">
        <f>IF(H54&gt;B64,(H54-(H54-B64)),H54)</f>
        <v>0</v>
      </c>
      <c r="J54" s="3">
        <v>4.4999999999999998E-2</v>
      </c>
      <c r="K54" s="9">
        <f t="shared" si="15"/>
        <v>0</v>
      </c>
      <c r="L54" s="9">
        <f t="shared" si="16"/>
        <v>0</v>
      </c>
      <c r="M54" s="3">
        <v>0.3</v>
      </c>
      <c r="N54" s="9">
        <f t="shared" si="17"/>
        <v>0</v>
      </c>
      <c r="O54" s="31">
        <v>5.0000000000000001E-3</v>
      </c>
      <c r="P54" s="9">
        <f>ROUND((IF(E54&gt;B64,(E54-(E54-B64)),E54))*O54,0)</f>
        <v>0</v>
      </c>
      <c r="Q54" s="10">
        <f t="shared" si="18"/>
        <v>0</v>
      </c>
    </row>
    <row r="55" spans="1:17" x14ac:dyDescent="0.25">
      <c r="A55" s="28"/>
      <c r="B55" s="28"/>
      <c r="C55" s="28"/>
      <c r="D55" s="29"/>
      <c r="E55" s="30"/>
      <c r="F55" s="37"/>
      <c r="G55" s="37"/>
      <c r="H55" s="9">
        <f t="shared" si="14"/>
        <v>0</v>
      </c>
      <c r="I55" s="9">
        <f>IF(H55&gt;B64,(H55-(H55-B64)),H55)</f>
        <v>0</v>
      </c>
      <c r="J55" s="3">
        <v>4.4999999999999998E-2</v>
      </c>
      <c r="K55" s="9">
        <f t="shared" si="15"/>
        <v>0</v>
      </c>
      <c r="L55" s="9">
        <f t="shared" si="16"/>
        <v>0</v>
      </c>
      <c r="M55" s="3">
        <v>0.3</v>
      </c>
      <c r="N55" s="9">
        <f t="shared" si="17"/>
        <v>0</v>
      </c>
      <c r="O55" s="31">
        <v>5.0000000000000001E-3</v>
      </c>
      <c r="P55" s="9">
        <f>ROUND((IF(E55&gt;B64,(E55-(E55-B64)),E55))*O55,0)</f>
        <v>0</v>
      </c>
      <c r="Q55" s="10">
        <f t="shared" si="18"/>
        <v>0</v>
      </c>
    </row>
    <row r="56" spans="1:17" x14ac:dyDescent="0.25">
      <c r="A56" s="28"/>
      <c r="B56" s="28"/>
      <c r="C56" s="28"/>
      <c r="D56" s="29"/>
      <c r="E56" s="30"/>
      <c r="F56" s="37"/>
      <c r="G56" s="37"/>
      <c r="H56" s="9">
        <f t="shared" si="14"/>
        <v>0</v>
      </c>
      <c r="I56" s="9">
        <f>IF(H56&gt;B64,(H56-(H56-B64)),H56)</f>
        <v>0</v>
      </c>
      <c r="J56" s="3">
        <v>4.4999999999999998E-2</v>
      </c>
      <c r="K56" s="9">
        <f t="shared" si="15"/>
        <v>0</v>
      </c>
      <c r="L56" s="9">
        <f t="shared" si="16"/>
        <v>0</v>
      </c>
      <c r="M56" s="3">
        <v>0.3</v>
      </c>
      <c r="N56" s="9">
        <f t="shared" si="17"/>
        <v>0</v>
      </c>
      <c r="O56" s="31">
        <v>5.0000000000000001E-3</v>
      </c>
      <c r="P56" s="9">
        <f>ROUND((IF(E56&gt;B64,(E56-(E56-B64)),E56))*O56,0)</f>
        <v>0</v>
      </c>
      <c r="Q56" s="10">
        <f t="shared" si="18"/>
        <v>0</v>
      </c>
    </row>
    <row r="57" spans="1:17" x14ac:dyDescent="0.25">
      <c r="A57" s="28"/>
      <c r="B57" s="28"/>
      <c r="C57" s="28"/>
      <c r="D57" s="29"/>
      <c r="E57" s="30"/>
      <c r="F57" s="37"/>
      <c r="G57" s="37"/>
      <c r="H57" s="9">
        <f t="shared" si="14"/>
        <v>0</v>
      </c>
      <c r="I57" s="9">
        <f>IF(H57&gt;B64,(H57-(H57-B64)),H57)</f>
        <v>0</v>
      </c>
      <c r="J57" s="3">
        <v>4.4999999999999998E-2</v>
      </c>
      <c r="K57" s="9">
        <f t="shared" si="15"/>
        <v>0</v>
      </c>
      <c r="L57" s="9">
        <f t="shared" si="16"/>
        <v>0</v>
      </c>
      <c r="M57" s="3">
        <v>0.3</v>
      </c>
      <c r="N57" s="9">
        <f t="shared" si="17"/>
        <v>0</v>
      </c>
      <c r="O57" s="31">
        <v>5.0000000000000001E-3</v>
      </c>
      <c r="P57" s="9">
        <f>ROUND((IF(E57&gt;B64,(E57-(E57-B64)),E57))*O57,0)</f>
        <v>0</v>
      </c>
      <c r="Q57" s="10">
        <f t="shared" si="18"/>
        <v>0</v>
      </c>
    </row>
    <row r="58" spans="1:17" x14ac:dyDescent="0.25">
      <c r="A58" s="28"/>
      <c r="B58" s="28"/>
      <c r="C58" s="28"/>
      <c r="D58" s="29"/>
      <c r="E58" s="30"/>
      <c r="F58" s="37"/>
      <c r="G58" s="37"/>
      <c r="H58" s="9">
        <f t="shared" si="14"/>
        <v>0</v>
      </c>
      <c r="I58" s="9">
        <f>IF(H58&gt;B64,(H58-(H58-B64)),H58)</f>
        <v>0</v>
      </c>
      <c r="J58" s="3">
        <v>4.4999999999999998E-2</v>
      </c>
      <c r="K58" s="9">
        <f t="shared" si="15"/>
        <v>0</v>
      </c>
      <c r="L58" s="9">
        <f t="shared" si="16"/>
        <v>0</v>
      </c>
      <c r="M58" s="3">
        <v>0.3</v>
      </c>
      <c r="N58" s="9">
        <f t="shared" si="17"/>
        <v>0</v>
      </c>
      <c r="O58" s="31">
        <v>5.0000000000000001E-3</v>
      </c>
      <c r="P58" s="9">
        <f>ROUND((IF(E58&gt;B64,(E58-(E58-B64)),E58))*O58,0)</f>
        <v>0</v>
      </c>
      <c r="Q58" s="10">
        <f t="shared" si="18"/>
        <v>0</v>
      </c>
    </row>
    <row r="59" spans="1:17" x14ac:dyDescent="0.25">
      <c r="A59" s="28"/>
      <c r="B59" s="28"/>
      <c r="C59" s="28"/>
      <c r="D59" s="29"/>
      <c r="E59" s="30"/>
      <c r="F59" s="37"/>
      <c r="G59" s="37"/>
      <c r="H59" s="9">
        <f t="shared" si="14"/>
        <v>0</v>
      </c>
      <c r="I59" s="9">
        <f>IF(H59&gt;B64,(H59-(H59-B64)),H59)</f>
        <v>0</v>
      </c>
      <c r="J59" s="3">
        <v>4.4999999999999998E-2</v>
      </c>
      <c r="K59" s="9">
        <f t="shared" si="15"/>
        <v>0</v>
      </c>
      <c r="L59" s="9">
        <f t="shared" si="16"/>
        <v>0</v>
      </c>
      <c r="M59" s="3">
        <v>0.3</v>
      </c>
      <c r="N59" s="9">
        <f t="shared" si="17"/>
        <v>0</v>
      </c>
      <c r="O59" s="31">
        <v>5.0000000000000001E-3</v>
      </c>
      <c r="P59" s="9">
        <f>ROUND((IF(E59&gt;B64,(E59-(E59-B64)),E59))*O59,0)</f>
        <v>0</v>
      </c>
      <c r="Q59" s="10">
        <f t="shared" si="18"/>
        <v>0</v>
      </c>
    </row>
    <row r="60" spans="1:17" x14ac:dyDescent="0.25">
      <c r="A60" s="28"/>
      <c r="B60" s="28"/>
      <c r="C60" s="28"/>
      <c r="D60" s="29"/>
      <c r="E60" s="30"/>
      <c r="F60" s="37"/>
      <c r="G60" s="37"/>
      <c r="H60" s="9">
        <f t="shared" si="14"/>
        <v>0</v>
      </c>
      <c r="I60" s="9">
        <f>IF(H60&gt;B64,(H60-(H60-B64)),H60)</f>
        <v>0</v>
      </c>
      <c r="J60" s="3">
        <v>4.4999999999999998E-2</v>
      </c>
      <c r="K60" s="9">
        <f t="shared" si="15"/>
        <v>0</v>
      </c>
      <c r="L60" s="9">
        <f t="shared" si="16"/>
        <v>0</v>
      </c>
      <c r="M60" s="3">
        <v>0.3</v>
      </c>
      <c r="N60" s="9">
        <f t="shared" si="17"/>
        <v>0</v>
      </c>
      <c r="O60" s="31">
        <v>5.0000000000000001E-3</v>
      </c>
      <c r="P60" s="9">
        <f>ROUND((IF(E60&gt;B64,(E60-(E60-B64)),E60))*O60,0)</f>
        <v>0</v>
      </c>
      <c r="Q60" s="10">
        <f t="shared" si="18"/>
        <v>0</v>
      </c>
    </row>
    <row r="61" spans="1:17" x14ac:dyDescent="0.25">
      <c r="A61" s="28"/>
      <c r="B61" s="28"/>
      <c r="C61" s="28"/>
      <c r="D61" s="29"/>
      <c r="E61" s="30"/>
      <c r="F61" s="37"/>
      <c r="G61" s="37"/>
      <c r="H61" s="9">
        <f t="shared" si="0"/>
        <v>0</v>
      </c>
      <c r="I61" s="9">
        <f>IF(H61&gt;B64,(H61-(H61-B64)),H61)</f>
        <v>0</v>
      </c>
      <c r="J61" s="3">
        <v>4.4999999999999998E-2</v>
      </c>
      <c r="K61" s="9">
        <f t="shared" si="1"/>
        <v>0</v>
      </c>
      <c r="L61" s="9">
        <f>IF(H61&gt;B64,(H61-B64),0)</f>
        <v>0</v>
      </c>
      <c r="M61" s="3">
        <v>0.3</v>
      </c>
      <c r="N61" s="9">
        <f t="shared" si="2"/>
        <v>0</v>
      </c>
      <c r="O61" s="31">
        <v>5.0000000000000001E-3</v>
      </c>
      <c r="P61" s="9">
        <f>ROUND((IF(E61&gt;B64,(E61-(E61-B64)),E61))*O61,0)</f>
        <v>0</v>
      </c>
      <c r="Q61" s="10">
        <f t="shared" si="3"/>
        <v>0</v>
      </c>
    </row>
    <row r="62" spans="1:17" ht="15.75" x14ac:dyDescent="0.25">
      <c r="A62" s="5" t="s">
        <v>7</v>
      </c>
      <c r="B62" s="5"/>
      <c r="C62" s="5"/>
      <c r="D62" s="5"/>
      <c r="E62" s="5"/>
      <c r="F62" s="5"/>
      <c r="G62" s="5"/>
      <c r="H62" s="5"/>
      <c r="I62" s="5"/>
      <c r="J62" s="5"/>
      <c r="K62" s="5"/>
      <c r="M62" s="5"/>
      <c r="N62" s="5"/>
      <c r="O62" s="5"/>
      <c r="P62" s="5"/>
      <c r="Q62" s="10">
        <f>SUM(Q12:Q61)</f>
        <v>6766</v>
      </c>
    </row>
    <row r="63" spans="1:17" ht="13.5" customHeight="1" x14ac:dyDescent="0.25">
      <c r="J63" s="14" t="s">
        <v>13</v>
      </c>
    </row>
    <row r="64" spans="1:17" x14ac:dyDescent="0.25">
      <c r="A64" s="22" t="s">
        <v>42</v>
      </c>
      <c r="B64" s="23">
        <f>B65/12</f>
        <v>38437.5</v>
      </c>
      <c r="C64" s="22" t="s">
        <v>10</v>
      </c>
      <c r="G64" s="38" t="s">
        <v>23</v>
      </c>
      <c r="H64" s="39"/>
      <c r="I64" s="39"/>
      <c r="J64" s="39"/>
      <c r="K64" s="39"/>
      <c r="L64" s="39"/>
      <c r="M64" s="39"/>
      <c r="N64" s="39"/>
      <c r="O64" s="39"/>
      <c r="P64" s="39"/>
    </row>
    <row r="65" spans="1:18" x14ac:dyDescent="0.25">
      <c r="A65" s="24">
        <v>61500</v>
      </c>
      <c r="B65" s="23">
        <f>A65*7.5</f>
        <v>461250</v>
      </c>
      <c r="C65" s="22" t="s">
        <v>12</v>
      </c>
      <c r="D65" s="7"/>
      <c r="E65" s="7"/>
      <c r="F65" s="7"/>
      <c r="G65" s="7"/>
    </row>
    <row r="66" spans="1:18" ht="6" customHeight="1" x14ac:dyDescent="0.25"/>
    <row r="67" spans="1:18" x14ac:dyDescent="0.25">
      <c r="A67" s="19" t="s">
        <v>46</v>
      </c>
      <c r="B67" s="13"/>
      <c r="C67" s="13"/>
      <c r="D67" s="13"/>
      <c r="E67" s="13"/>
      <c r="F67" s="13"/>
      <c r="G67" s="19"/>
      <c r="H67" s="13"/>
      <c r="I67" s="13"/>
      <c r="J67" s="13"/>
      <c r="K67" s="13"/>
      <c r="L67" s="19"/>
      <c r="M67" s="19"/>
      <c r="N67" s="19"/>
      <c r="O67" s="19"/>
      <c r="P67" s="19"/>
      <c r="Q67" s="19"/>
      <c r="R67" s="19"/>
    </row>
    <row r="68" spans="1:18" x14ac:dyDescent="0.25">
      <c r="A68" s="19" t="s">
        <v>47</v>
      </c>
      <c r="B68" s="13"/>
    </row>
    <row r="69" spans="1:18" ht="6.75" customHeight="1" x14ac:dyDescent="0.25"/>
    <row r="70" spans="1:18" x14ac:dyDescent="0.25">
      <c r="A70" s="20" t="s">
        <v>45</v>
      </c>
      <c r="B70" s="12"/>
      <c r="C70" s="12"/>
      <c r="D70" s="12"/>
    </row>
    <row r="71" spans="1:18" ht="7.5" customHeight="1" x14ac:dyDescent="0.25"/>
    <row r="72" spans="1:18" x14ac:dyDescent="0.25">
      <c r="A72" s="21" t="s">
        <v>20</v>
      </c>
      <c r="B72" s="11"/>
      <c r="C72" s="11"/>
      <c r="D72" s="11"/>
      <c r="E72" s="11"/>
      <c r="F72" s="11"/>
      <c r="G72" s="11"/>
    </row>
    <row r="73" spans="1:18" ht="7.5" customHeight="1" x14ac:dyDescent="0.25"/>
    <row r="74" spans="1:18" s="32" customFormat="1" x14ac:dyDescent="0.25">
      <c r="A74" s="44" t="s">
        <v>27</v>
      </c>
      <c r="B74" s="44"/>
      <c r="C74" s="44"/>
      <c r="D74" s="44"/>
      <c r="E74" s="44"/>
      <c r="F74" s="44"/>
      <c r="G74" s="44"/>
      <c r="H74" s="44"/>
      <c r="I74" s="44"/>
      <c r="J74" s="44"/>
    </row>
    <row r="75" spans="1:18" s="32" customFormat="1" x14ac:dyDescent="0.25">
      <c r="A75" s="32" t="s">
        <v>28</v>
      </c>
    </row>
    <row r="76" spans="1:18" s="32" customFormat="1" x14ac:dyDescent="0.25">
      <c r="A76" s="33" t="s">
        <v>29</v>
      </c>
    </row>
    <row r="77" spans="1:18" s="32" customFormat="1" x14ac:dyDescent="0.25">
      <c r="A77" s="33" t="s">
        <v>30</v>
      </c>
    </row>
    <row r="78" spans="1:18" ht="9.75" customHeight="1" x14ac:dyDescent="0.25"/>
    <row r="79" spans="1:18" x14ac:dyDescent="0.25">
      <c r="A79" s="25" t="s">
        <v>26</v>
      </c>
    </row>
  </sheetData>
  <sheetProtection deleteRows="0"/>
  <mergeCells count="2">
    <mergeCell ref="F9:G9"/>
    <mergeCell ref="F10:G10"/>
  </mergeCells>
  <pageMargins left="0.24" right="0.17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Rehnborg</dc:creator>
  <cp:lastModifiedBy>Maria Rehnborg</cp:lastModifiedBy>
  <cp:lastPrinted>2010-05-31T13:30:20Z</cp:lastPrinted>
  <dcterms:created xsi:type="dcterms:W3CDTF">2010-05-31T12:51:50Z</dcterms:created>
  <dcterms:modified xsi:type="dcterms:W3CDTF">2017-02-07T09:03:40Z</dcterms:modified>
</cp:coreProperties>
</file>